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QualityAssurance\abc QUALITY SYSTEM DOCUMENTATION\QVC ITA\EXTERNAL PROCEDURE\NUOVE SPEC CARD PSC 2024\"/>
    </mc:Choice>
  </mc:AlternateContent>
  <xr:revisionPtr revIDLastSave="0" documentId="13_ncr:1_{FCAC2FC0-BD50-4C30-BDD6-C1727F7DD67C}" xr6:coauthVersionLast="47" xr6:coauthVersionMax="47" xr10:uidLastSave="{00000000-0000-0000-0000-000000000000}"/>
  <bookViews>
    <workbookView xWindow="-120" yWindow="-120" windowWidth="38640" windowHeight="15720" firstSheet="1" activeTab="1" xr2:uid="{02429375-7598-496F-9011-9E52736F9C41}"/>
  </bookViews>
  <sheets>
    <sheet name="VENDOR INFORMATION" sheetId="63" r:id="rId1"/>
    <sheet name="PRODUCT INFORMATION" sheetId="61" r:id="rId2"/>
    <sheet name="PRODUCT INFORMATION (2)" sheetId="64" state="hidden" r:id="rId3"/>
    <sheet name="MEASUREMENT CHART" sheetId="60" r:id="rId4"/>
    <sheet name="Additional IMAGES" sheetId="43" r:id="rId5"/>
    <sheet name="INSTRUCTIONS   " sheetId="65" state="hidden" r:id="rId6"/>
    <sheet name="Fields names" sheetId="28" state="hidden" r:id="rId7"/>
    <sheet name="Attributes list" sheetId="12" state="hidden" r:id="rId8"/>
    <sheet name="spec lists" sheetId="13" state="hidden" r:id="rId9"/>
    <sheet name="drop down choices" sheetId="26" state="hidden" r:id="rId10"/>
    <sheet name="Language" sheetId="29" state="hidden" r:id="rId11"/>
    <sheet name="instructions" sheetId="24" state="hidden" r:id="rId12"/>
    <sheet name="QVC ROLE" sheetId="49" state="hidden" r:id="rId13"/>
    <sheet name="CATE AND SUBCAT" sheetId="46" state="hidden" r:id="rId14"/>
    <sheet name="web" sheetId="62" state="hidden" r:id="rId15"/>
    <sheet name="Bleichen" sheetId="55" state="hidden" r:id="rId16"/>
    <sheet name="Trocknen" sheetId="56" state="hidden" r:id="rId17"/>
    <sheet name="Bügeln" sheetId="57" state="hidden" r:id="rId18"/>
    <sheet name="Reinigung" sheetId="58" state="hidden" r:id="rId19"/>
    <sheet name="Waschen" sheetId="59" state="hidden" r:id="rId20"/>
  </sheets>
  <definedNames>
    <definedName name="_xlnm._FilterDatabase" localSheetId="6" hidden="1">'Fields names'!$A$1:$D$268</definedName>
    <definedName name="BatterySize" localSheetId="5">'drop down choices'!$AR$3:$AR$12</definedName>
    <definedName name="BatterySize" localSheetId="0">'drop down choices'!$AR$3:$AR$12</definedName>
    <definedName name="BatteryType" localSheetId="5">'drop down choices'!$Y$3:$Y$98</definedName>
    <definedName name="BatteryType" localSheetId="0">'drop down choices'!$Y$3:$Y$98</definedName>
    <definedName name="Bleichen" localSheetId="14">OFFSET(#REF!,0,0,COUNTA(#REF!),1)</definedName>
    <definedName name="BleichenDaten" localSheetId="14">#REF!</definedName>
    <definedName name="Bügeln" localSheetId="14">OFFSET(#REF!,0,0,COUNTA(#REF!),1)</definedName>
    <definedName name="BügelnDaten" localSheetId="14">#REF!</definedName>
    <definedName name="categories" localSheetId="2">'PRODUCT INFORMATION (2)'!#REF!</definedName>
    <definedName name="categories">'PRODUCT INFORMATION'!#REF!</definedName>
    <definedName name="Cats">'CATE AND SUBCAT'!$B$18:$B$23</definedName>
    <definedName name="FlammRating">'drop down choices'!$AP$3:$AP$8</definedName>
    <definedName name="HazardousClass">'drop down choices'!$BM$3:$BM$14</definedName>
    <definedName name="IMMAGINI">'PRODUCT INFORMATION'!$C$3</definedName>
    <definedName name="Language" localSheetId="5">Language!$D$3:$D$4</definedName>
    <definedName name="Language" localSheetId="0">Language!$D$3:$D$4</definedName>
    <definedName name="Market" localSheetId="5">Language!$B$2:$B$5</definedName>
    <definedName name="Market" localSheetId="0">Language!$B$2:$B$5</definedName>
    <definedName name="MasterCarton">'drop down choices'!$A$4:$A$501</definedName>
    <definedName name="MaterialConstruction">'drop down choices'!$BD$3:$BD$6</definedName>
    <definedName name="Materials" localSheetId="5">'drop down choices'!$BS$3:$BS$13</definedName>
    <definedName name="Materials" localSheetId="1">'drop down choices'!$BS$3:$BS$13</definedName>
    <definedName name="Materials" localSheetId="2">'drop down choices'!$BS$3:$BS$13</definedName>
    <definedName name="Materials" localSheetId="0">'drop down choices'!$BS$3:$BS$13</definedName>
    <definedName name="MHD" localSheetId="5">'drop down choices'!$AL$3:$AL$7</definedName>
    <definedName name="MHD" localSheetId="0">'drop down choices'!$AL$3:$AL$7</definedName>
    <definedName name="OuterPackaging" localSheetId="5">'drop down choices'!$AZ$3:$AZ$8</definedName>
    <definedName name="OuterPackaging" localSheetId="0">'drop down choices'!$AZ$3:$AZ$8</definedName>
    <definedName name="_xlnm.Print_Area" localSheetId="4">'Additional IMAGES'!$A$1:$K$37</definedName>
    <definedName name="_xlnm.Print_Area" localSheetId="5">'INSTRUCTIONS   '!$B$1:$U$7</definedName>
    <definedName name="_xlnm.Print_Area" localSheetId="3">'MEASUREMENT CHART'!$B$2:$V$15</definedName>
    <definedName name="_xlnm.Print_Area" localSheetId="1">'PRODUCT INFORMATION'!$A$2:$Y$22</definedName>
    <definedName name="_xlnm.Print_Area" localSheetId="2">'PRODUCT INFORMATION (2)'!$A$7:$AP$27</definedName>
    <definedName name="_xlnm.Print_Area" localSheetId="0">'VENDOR INFORMATION'!$B$1:$U$7</definedName>
    <definedName name="_xlnm.Print_Titles" localSheetId="4">'Additional IMAGES'!#REF!</definedName>
    <definedName name="_xlnm.Print_Titles" localSheetId="7">'Attributes list'!$2:$2</definedName>
    <definedName name="_xlnm.Print_Titles" localSheetId="5">'INSTRUCTIONS   '!$1:$5</definedName>
    <definedName name="_xlnm.Print_Titles" localSheetId="1">'PRODUCT INFORMATION'!$C:$K,'PRODUCT INFORMATION'!$2:$2</definedName>
    <definedName name="_xlnm.Print_Titles" localSheetId="2">'PRODUCT INFORMATION (2)'!$B:$C,'PRODUCT INFORMATION (2)'!$7:$7</definedName>
    <definedName name="_xlnm.Print_Titles" localSheetId="0">'VENDOR INFORMATION'!$1:$5</definedName>
    <definedName name="ReinigungDaten" localSheetId="14">#REF!</definedName>
    <definedName name="ReinigungDaten">Reinigung!$A$2:$A$5</definedName>
    <definedName name="ShoeMaterial" localSheetId="5">'drop down choices'!$CI$3:$CI$7</definedName>
    <definedName name="ShoeMaterial" localSheetId="0">'drop down choices'!$CI$3:$CI$7</definedName>
    <definedName name="TrocknenDaten" localSheetId="14">#REF!</definedName>
    <definedName name="TrocknenDaten">Trocknen!$A$2:$A$5</definedName>
    <definedName name="VAT">'drop down choices'!$AV$4:$AV$10</definedName>
    <definedName name="Version" localSheetId="5">'drop down choices'!$CM$3:$CM$9</definedName>
    <definedName name="Version" localSheetId="0">'drop down choices'!$CM$3:$CM$9</definedName>
    <definedName name="Waschen" localSheetId="14">OFFSET(#REF!,0,0,COUNTA(#REF!),1)</definedName>
    <definedName name="Waschen">OFFSET(Waschen!$A$3,0,0,COUNTA(Waschen!$A:$A),1)</definedName>
    <definedName name="WaschenDaten" localSheetId="14">#REF!</definedName>
    <definedName name="WaschenDaten">Waschen!$A$2:$A$14</definedName>
    <definedName name="WaterHazardClass" localSheetId="14">#REF!</definedName>
    <definedName name="WaterHazardClass">'drop down choices'!$BQ$3:$BQ$7</definedName>
    <definedName name="WEEECat" localSheetId="5">'drop down choices'!$AE$3:$AE$17</definedName>
    <definedName name="WEEECat" localSheetId="1">'drop down choices'!$AE$3:$AE$17</definedName>
    <definedName name="WEEECat" localSheetId="2">'drop down choices'!$AE$3:$AE$17</definedName>
    <definedName name="WEEECat" localSheetId="0">'drop down choices'!$AE$3:$AE$17</definedName>
    <definedName name="WEEECat" localSheetId="14">#REF!</definedName>
    <definedName name="WEEECat">'drop down choices'!$AE$3:$AE$17</definedName>
    <definedName name="WEEEProd" localSheetId="5">'drop down choices'!$BX$3:$BX$86</definedName>
    <definedName name="WEEEProd" localSheetId="1">'drop down choices'!$BX$3:$BX$86</definedName>
    <definedName name="WEEEProd" localSheetId="2">'drop down choices'!$BX$3:$BX$86</definedName>
    <definedName name="WEEEProd" localSheetId="0">'drop down choices'!$BX$3:$BX$86</definedName>
    <definedName name="WEEEProd" localSheetId="14">#REF!</definedName>
    <definedName name="WEEEProd">'drop down choices'!$BX$3:$BX$86</definedName>
    <definedName name="yes" localSheetId="14">#REF!</definedName>
    <definedName name="yes">'drop down choices'!$G$4</definedName>
    <definedName name="YesNoField" localSheetId="1">'drop down choices'!$G$3:$G$5</definedName>
    <definedName name="YesNoField" localSheetId="2">'drop down choices'!$G$3:$G$5</definedName>
    <definedName name="YesNoField" localSheetId="14">#REF!</definedName>
    <definedName name="YesNoField">'drop down choices'!$G$3:$G$5</definedName>
    <definedName name="YesNoOther" localSheetId="5">'drop down choices'!$G$3:$G$6</definedName>
    <definedName name="YesNoOther" localSheetId="1">'drop down choices'!$G$3:$G$6</definedName>
    <definedName name="YesNoOther" localSheetId="2">'drop down choices'!$G$3:$G$6</definedName>
    <definedName name="YesNoOther" localSheetId="0">'drop down choices'!$G$3:$G$6</definedName>
    <definedName name="YesNoOther" localSheetId="14">#REF!</definedName>
    <definedName name="YesNoOther">'drop down choices'!$G$3:$G$6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9" i="61" l="1"/>
  <c r="P190" i="61"/>
  <c r="P179" i="61"/>
  <c r="P170" i="61"/>
  <c r="P159" i="61"/>
  <c r="P150" i="61"/>
  <c r="P139" i="61"/>
  <c r="P130" i="61"/>
  <c r="P119" i="61"/>
  <c r="P110" i="61"/>
  <c r="P99" i="61"/>
  <c r="P90" i="61"/>
  <c r="P79" i="61"/>
  <c r="P70" i="61"/>
  <c r="P59" i="61"/>
  <c r="P50" i="61"/>
  <c r="P39" i="61"/>
  <c r="P30" i="61"/>
  <c r="P19" i="61"/>
  <c r="P10" i="61"/>
  <c r="S192" i="61"/>
  <c r="R192" i="61"/>
  <c r="Q192" i="61"/>
  <c r="S183" i="61"/>
  <c r="R183" i="61"/>
  <c r="Q183" i="61"/>
  <c r="S172" i="61"/>
  <c r="R172" i="61"/>
  <c r="Q172" i="61"/>
  <c r="S163" i="61"/>
  <c r="R163" i="61"/>
  <c r="Q163" i="61"/>
  <c r="S152" i="61"/>
  <c r="R152" i="61"/>
  <c r="Q152" i="61"/>
  <c r="S143" i="61"/>
  <c r="R143" i="61"/>
  <c r="Q143" i="61"/>
  <c r="S132" i="61"/>
  <c r="R132" i="61"/>
  <c r="Q132" i="61"/>
  <c r="S123" i="61"/>
  <c r="R123" i="61"/>
  <c r="Q123" i="61"/>
  <c r="S112" i="61"/>
  <c r="R112" i="61"/>
  <c r="Q112" i="61"/>
  <c r="S103" i="61"/>
  <c r="R103" i="61"/>
  <c r="Q103" i="61"/>
  <c r="S92" i="61"/>
  <c r="R92" i="61"/>
  <c r="Q92" i="61"/>
  <c r="S83" i="61"/>
  <c r="R83" i="61"/>
  <c r="Q83" i="61"/>
  <c r="S72" i="61"/>
  <c r="R72" i="61"/>
  <c r="Q72" i="61"/>
  <c r="S63" i="61"/>
  <c r="R63" i="61"/>
  <c r="Q63" i="61"/>
  <c r="S52" i="61"/>
  <c r="R52" i="61"/>
  <c r="Q52" i="61"/>
  <c r="S43" i="61"/>
  <c r="R43" i="61"/>
  <c r="Q43" i="61"/>
  <c r="S32" i="61"/>
  <c r="R32" i="61"/>
  <c r="Q32" i="61"/>
  <c r="S23" i="61"/>
  <c r="R23" i="61"/>
  <c r="Q23" i="61"/>
  <c r="S12" i="61"/>
  <c r="R12" i="61"/>
  <c r="Q12" i="61"/>
  <c r="Q3" i="61"/>
  <c r="R3" i="61"/>
  <c r="S3" i="61"/>
  <c r="A277" i="28"/>
  <c r="A278" i="28"/>
  <c r="A279" i="28"/>
  <c r="X201" i="61"/>
  <c r="L200" i="61"/>
  <c r="M200" i="61" s="1" a="1"/>
  <c r="M200" i="61" s="1"/>
  <c r="M194" i="61" a="1"/>
  <c r="M194" i="61" s="1"/>
  <c r="L194" i="61"/>
  <c r="X191" i="61"/>
  <c r="L188" i="61"/>
  <c r="M188" i="61" s="1" a="1"/>
  <c r="M188" i="61" s="1"/>
  <c r="X181" i="61"/>
  <c r="L180" i="61"/>
  <c r="M180" i="61" s="1" a="1"/>
  <c r="M180" i="61" s="1"/>
  <c r="L174" i="61"/>
  <c r="M174" i="61" s="1" a="1"/>
  <c r="M174" i="61" s="1"/>
  <c r="X171" i="61"/>
  <c r="L168" i="61"/>
  <c r="M168" i="61" s="1" a="1"/>
  <c r="M168" i="61" s="1"/>
  <c r="X161" i="61"/>
  <c r="L160" i="61"/>
  <c r="M160" i="61" s="1" a="1"/>
  <c r="M160" i="61" s="1"/>
  <c r="L154" i="61"/>
  <c r="M154" i="61" s="1" a="1"/>
  <c r="M154" i="61" s="1"/>
  <c r="X151" i="61"/>
  <c r="L148" i="61"/>
  <c r="M148" i="61" s="1" a="1"/>
  <c r="M148" i="61" s="1"/>
  <c r="X141" i="61"/>
  <c r="L140" i="61"/>
  <c r="M140" i="61" s="1" a="1"/>
  <c r="M140" i="61" s="1"/>
  <c r="M134" i="61" a="1"/>
  <c r="M134" i="61" s="1"/>
  <c r="L134" i="61"/>
  <c r="X131" i="61"/>
  <c r="L128" i="61"/>
  <c r="M128" i="61" s="1" a="1"/>
  <c r="M128" i="61" s="1"/>
  <c r="X121" i="61"/>
  <c r="M120" i="61" a="1"/>
  <c r="M120" i="61" s="1"/>
  <c r="L120" i="61"/>
  <c r="L114" i="61"/>
  <c r="M114" i="61" s="1" a="1"/>
  <c r="M114" i="61" s="1"/>
  <c r="X111" i="61"/>
  <c r="L108" i="61"/>
  <c r="M108" i="61" s="1" a="1"/>
  <c r="M108" i="61" s="1"/>
  <c r="X101" i="61"/>
  <c r="L100" i="61"/>
  <c r="M100" i="61" s="1" a="1"/>
  <c r="M100" i="61" s="1"/>
  <c r="L94" i="61"/>
  <c r="M94" i="61" s="1" a="1"/>
  <c r="M94" i="61" s="1"/>
  <c r="X91" i="61"/>
  <c r="L88" i="61"/>
  <c r="M88" i="61" s="1" a="1"/>
  <c r="M88" i="61" s="1"/>
  <c r="X81" i="61"/>
  <c r="L80" i="61"/>
  <c r="M80" i="61" s="1" a="1"/>
  <c r="M80" i="61" s="1"/>
  <c r="L74" i="61"/>
  <c r="M74" i="61" s="1" a="1"/>
  <c r="M74" i="61" s="1"/>
  <c r="X71" i="61"/>
  <c r="L68" i="61"/>
  <c r="M68" i="61" s="1" a="1"/>
  <c r="M68" i="61" s="1"/>
  <c r="X61" i="61"/>
  <c r="L60" i="61"/>
  <c r="M60" i="61" s="1" a="1"/>
  <c r="M60" i="61" s="1"/>
  <c r="L54" i="61"/>
  <c r="M54" i="61" s="1" a="1"/>
  <c r="M54" i="61" s="1"/>
  <c r="X51" i="61"/>
  <c r="L48" i="61"/>
  <c r="M48" i="61" s="1" a="1"/>
  <c r="M48" i="61" s="1"/>
  <c r="X41" i="61"/>
  <c r="X31" i="61"/>
  <c r="X21" i="61"/>
  <c r="X11" i="61"/>
  <c r="M40" i="61" a="1"/>
  <c r="M40" i="61" s="1"/>
  <c r="L40" i="61"/>
  <c r="L34" i="61"/>
  <c r="M34" i="61" s="1" a="1"/>
  <c r="M34" i="61" s="1"/>
  <c r="L28" i="61"/>
  <c r="M28" i="61" s="1" a="1"/>
  <c r="M28" i="61" s="1"/>
  <c r="J74" i="43" l="1"/>
  <c r="J62" i="43"/>
  <c r="J50" i="43"/>
  <c r="J38" i="43"/>
  <c r="J26" i="43"/>
  <c r="J14" i="43"/>
  <c r="J2" i="43"/>
  <c r="H74" i="43"/>
  <c r="H62" i="43"/>
  <c r="H50" i="43"/>
  <c r="H38" i="43"/>
  <c r="H26" i="43"/>
  <c r="H14" i="43"/>
  <c r="H2" i="43"/>
  <c r="F74" i="43"/>
  <c r="F62" i="43"/>
  <c r="F50" i="43"/>
  <c r="F38" i="43"/>
  <c r="F26" i="43"/>
  <c r="F14" i="43"/>
  <c r="F2" i="43"/>
  <c r="D74" i="43"/>
  <c r="D62" i="43"/>
  <c r="D50" i="43"/>
  <c r="D38" i="43"/>
  <c r="D26" i="43"/>
  <c r="D14" i="43"/>
  <c r="D2" i="43"/>
  <c r="B74" i="43"/>
  <c r="B62" i="43"/>
  <c r="B50" i="43"/>
  <c r="B38" i="43"/>
  <c r="B26" i="43"/>
  <c r="B14" i="43"/>
  <c r="B2" i="43"/>
  <c r="CD1" i="12"/>
  <c r="BZ1" i="12"/>
  <c r="AR355" i="60" l="1"/>
  <c r="AQ355" i="60"/>
  <c r="AP355" i="60"/>
  <c r="AO355" i="60"/>
  <c r="AN355" i="60"/>
  <c r="AM355" i="60"/>
  <c r="AL355" i="60"/>
  <c r="AK355" i="60"/>
  <c r="AJ355" i="60"/>
  <c r="AI355" i="60"/>
  <c r="AH355" i="60"/>
  <c r="AG355" i="60"/>
  <c r="AF355" i="60"/>
  <c r="AE355" i="60"/>
  <c r="AD355" i="60"/>
  <c r="AC355" i="60"/>
  <c r="AB355" i="60"/>
  <c r="AA355" i="60"/>
  <c r="Z355" i="60"/>
  <c r="AR354" i="60"/>
  <c r="AQ354" i="60"/>
  <c r="AP354" i="60"/>
  <c r="AO354" i="60"/>
  <c r="AN354" i="60"/>
  <c r="AM354" i="60"/>
  <c r="AL354" i="60"/>
  <c r="AK354" i="60"/>
  <c r="AJ354" i="60"/>
  <c r="AI354" i="60"/>
  <c r="AH354" i="60"/>
  <c r="AG354" i="60"/>
  <c r="AF354" i="60"/>
  <c r="AE354" i="60"/>
  <c r="AD354" i="60"/>
  <c r="AC354" i="60"/>
  <c r="AB354" i="60"/>
  <c r="AA354" i="60"/>
  <c r="Z354" i="60"/>
  <c r="AR353" i="60"/>
  <c r="AQ353" i="60"/>
  <c r="AP353" i="60"/>
  <c r="AO353" i="60"/>
  <c r="AN353" i="60"/>
  <c r="AM353" i="60"/>
  <c r="AL353" i="60"/>
  <c r="AK353" i="60"/>
  <c r="AJ353" i="60"/>
  <c r="AI353" i="60"/>
  <c r="AH353" i="60"/>
  <c r="AG353" i="60"/>
  <c r="AF353" i="60"/>
  <c r="AE353" i="60"/>
  <c r="AD353" i="60"/>
  <c r="AC353" i="60"/>
  <c r="AB353" i="60"/>
  <c r="AA353" i="60"/>
  <c r="Z353" i="60"/>
  <c r="AR352" i="60"/>
  <c r="AQ352" i="60"/>
  <c r="AP352" i="60"/>
  <c r="AO352" i="60"/>
  <c r="AN352" i="60"/>
  <c r="AM352" i="60"/>
  <c r="AL352" i="60"/>
  <c r="AK352" i="60"/>
  <c r="AJ352" i="60"/>
  <c r="AI352" i="60"/>
  <c r="AH352" i="60"/>
  <c r="AG352" i="60"/>
  <c r="AF352" i="60"/>
  <c r="AE352" i="60"/>
  <c r="AD352" i="60"/>
  <c r="AC352" i="60"/>
  <c r="AB352" i="60"/>
  <c r="AA352" i="60"/>
  <c r="Z352" i="60"/>
  <c r="AR351" i="60"/>
  <c r="AQ351" i="60"/>
  <c r="AP351" i="60"/>
  <c r="AO351" i="60"/>
  <c r="AN351" i="60"/>
  <c r="AM351" i="60"/>
  <c r="AL351" i="60"/>
  <c r="AK351" i="60"/>
  <c r="AJ351" i="60"/>
  <c r="AI351" i="60"/>
  <c r="AH351" i="60"/>
  <c r="AG351" i="60"/>
  <c r="AF351" i="60"/>
  <c r="AE351" i="60"/>
  <c r="AD351" i="60"/>
  <c r="AC351" i="60"/>
  <c r="AB351" i="60"/>
  <c r="AA351" i="60"/>
  <c r="Z351" i="60"/>
  <c r="AR350" i="60"/>
  <c r="AQ350" i="60"/>
  <c r="AP350" i="60"/>
  <c r="AO350" i="60"/>
  <c r="AN350" i="60"/>
  <c r="AM350" i="60"/>
  <c r="AL350" i="60"/>
  <c r="AK350" i="60"/>
  <c r="AJ350" i="60"/>
  <c r="AI350" i="60"/>
  <c r="AH350" i="60"/>
  <c r="AG350" i="60"/>
  <c r="AF350" i="60"/>
  <c r="AE350" i="60"/>
  <c r="AD350" i="60"/>
  <c r="AC350" i="60"/>
  <c r="AB350" i="60"/>
  <c r="AA350" i="60"/>
  <c r="Z350" i="60"/>
  <c r="AR349" i="60"/>
  <c r="AQ349" i="60"/>
  <c r="AP349" i="60"/>
  <c r="AO349" i="60"/>
  <c r="AN349" i="60"/>
  <c r="AM349" i="60"/>
  <c r="AL349" i="60"/>
  <c r="AK349" i="60"/>
  <c r="AJ349" i="60"/>
  <c r="AI349" i="60"/>
  <c r="AH349" i="60"/>
  <c r="AG349" i="60"/>
  <c r="AF349" i="60"/>
  <c r="AE349" i="60"/>
  <c r="AD349" i="60"/>
  <c r="AC349" i="60"/>
  <c r="AB349" i="60"/>
  <c r="AA349" i="60"/>
  <c r="Z349" i="60"/>
  <c r="AR348" i="60"/>
  <c r="AQ348" i="60"/>
  <c r="AP348" i="60"/>
  <c r="AO348" i="60"/>
  <c r="AN348" i="60"/>
  <c r="AM348" i="60"/>
  <c r="AL348" i="60"/>
  <c r="AK348" i="60"/>
  <c r="AJ348" i="60"/>
  <c r="AI348" i="60"/>
  <c r="AH348" i="60"/>
  <c r="AG348" i="60"/>
  <c r="AF348" i="60"/>
  <c r="AE348" i="60"/>
  <c r="AD348" i="60"/>
  <c r="AC348" i="60"/>
  <c r="AB348" i="60"/>
  <c r="AA348" i="60"/>
  <c r="Z348" i="60"/>
  <c r="AR347" i="60"/>
  <c r="AQ347" i="60"/>
  <c r="AP347" i="60"/>
  <c r="AO347" i="60"/>
  <c r="AN347" i="60"/>
  <c r="AM347" i="60"/>
  <c r="AL347" i="60"/>
  <c r="AK347" i="60"/>
  <c r="AJ347" i="60"/>
  <c r="AI347" i="60"/>
  <c r="AH347" i="60"/>
  <c r="AG347" i="60"/>
  <c r="AF347" i="60"/>
  <c r="AE347" i="60"/>
  <c r="AD347" i="60"/>
  <c r="AC347" i="60"/>
  <c r="AB347" i="60"/>
  <c r="AA347" i="60"/>
  <c r="Z347" i="60"/>
  <c r="AR346" i="60"/>
  <c r="AQ346" i="60"/>
  <c r="AP346" i="60"/>
  <c r="AO346" i="60"/>
  <c r="AN346" i="60"/>
  <c r="AM346" i="60"/>
  <c r="AL346" i="60"/>
  <c r="AK346" i="60"/>
  <c r="AJ346" i="60"/>
  <c r="AI346" i="60"/>
  <c r="AH346" i="60"/>
  <c r="AG346" i="60"/>
  <c r="AF346" i="60"/>
  <c r="AE346" i="60"/>
  <c r="AD346" i="60"/>
  <c r="AC346" i="60"/>
  <c r="AB346" i="60"/>
  <c r="AA346" i="60"/>
  <c r="Z344" i="60"/>
  <c r="B344" i="60"/>
  <c r="AR335" i="60"/>
  <c r="AQ335" i="60"/>
  <c r="AP335" i="60"/>
  <c r="AO335" i="60"/>
  <c r="AN335" i="60"/>
  <c r="AM335" i="60"/>
  <c r="AL335" i="60"/>
  <c r="AK335" i="60"/>
  <c r="AJ335" i="60"/>
  <c r="AI335" i="60"/>
  <c r="AH335" i="60"/>
  <c r="AG335" i="60"/>
  <c r="AF335" i="60"/>
  <c r="AE335" i="60"/>
  <c r="AD335" i="60"/>
  <c r="AC335" i="60"/>
  <c r="AB335" i="60"/>
  <c r="AA335" i="60"/>
  <c r="Z335" i="60"/>
  <c r="AR334" i="60"/>
  <c r="AQ334" i="60"/>
  <c r="AP334" i="60"/>
  <c r="AO334" i="60"/>
  <c r="AN334" i="60"/>
  <c r="AM334" i="60"/>
  <c r="AL334" i="60"/>
  <c r="AK334" i="60"/>
  <c r="AJ334" i="60"/>
  <c r="AI334" i="60"/>
  <c r="AH334" i="60"/>
  <c r="AG334" i="60"/>
  <c r="AF334" i="60"/>
  <c r="AE334" i="60"/>
  <c r="AD334" i="60"/>
  <c r="AC334" i="60"/>
  <c r="AB334" i="60"/>
  <c r="AA334" i="60"/>
  <c r="Z334" i="60"/>
  <c r="AR333" i="60"/>
  <c r="AQ333" i="60"/>
  <c r="AP333" i="60"/>
  <c r="AO333" i="60"/>
  <c r="AN333" i="60"/>
  <c r="AM333" i="60"/>
  <c r="AL333" i="60"/>
  <c r="AK333" i="60"/>
  <c r="AJ333" i="60"/>
  <c r="AI333" i="60"/>
  <c r="AH333" i="60"/>
  <c r="AG333" i="60"/>
  <c r="AF333" i="60"/>
  <c r="AE333" i="60"/>
  <c r="AD333" i="60"/>
  <c r="AC333" i="60"/>
  <c r="AB333" i="60"/>
  <c r="AA333" i="60"/>
  <c r="Z333" i="60"/>
  <c r="AR332" i="60"/>
  <c r="AQ332" i="60"/>
  <c r="AP332" i="60"/>
  <c r="AO332" i="60"/>
  <c r="AN332" i="60"/>
  <c r="AM332" i="60"/>
  <c r="AL332" i="60"/>
  <c r="AK332" i="60"/>
  <c r="AJ332" i="60"/>
  <c r="AI332" i="60"/>
  <c r="AH332" i="60"/>
  <c r="AG332" i="60"/>
  <c r="AF332" i="60"/>
  <c r="AE332" i="60"/>
  <c r="AD332" i="60"/>
  <c r="AC332" i="60"/>
  <c r="AB332" i="60"/>
  <c r="AA332" i="60"/>
  <c r="Z332" i="60"/>
  <c r="AR331" i="60"/>
  <c r="AQ331" i="60"/>
  <c r="AP331" i="60"/>
  <c r="AO331" i="60"/>
  <c r="AN331" i="60"/>
  <c r="AM331" i="60"/>
  <c r="AL331" i="60"/>
  <c r="AK331" i="60"/>
  <c r="AJ331" i="60"/>
  <c r="AI331" i="60"/>
  <c r="AH331" i="60"/>
  <c r="AG331" i="60"/>
  <c r="AF331" i="60"/>
  <c r="AE331" i="60"/>
  <c r="AD331" i="60"/>
  <c r="AC331" i="60"/>
  <c r="AB331" i="60"/>
  <c r="AA331" i="60"/>
  <c r="Z331" i="60"/>
  <c r="AR330" i="60"/>
  <c r="AQ330" i="60"/>
  <c r="AP330" i="60"/>
  <c r="AO330" i="60"/>
  <c r="AN330" i="60"/>
  <c r="AM330" i="60"/>
  <c r="AL330" i="60"/>
  <c r="AK330" i="60"/>
  <c r="AJ330" i="60"/>
  <c r="AI330" i="60"/>
  <c r="AH330" i="60"/>
  <c r="AG330" i="60"/>
  <c r="AF330" i="60"/>
  <c r="AE330" i="60"/>
  <c r="AD330" i="60"/>
  <c r="AC330" i="60"/>
  <c r="AB330" i="60"/>
  <c r="AA330" i="60"/>
  <c r="Z330" i="60"/>
  <c r="AR329" i="60"/>
  <c r="AQ329" i="60"/>
  <c r="AP329" i="60"/>
  <c r="AO329" i="60"/>
  <c r="AN329" i="60"/>
  <c r="AM329" i="60"/>
  <c r="AL329" i="60"/>
  <c r="AK329" i="60"/>
  <c r="AJ329" i="60"/>
  <c r="AI329" i="60"/>
  <c r="AH329" i="60"/>
  <c r="AG329" i="60"/>
  <c r="AF329" i="60"/>
  <c r="AE329" i="60"/>
  <c r="AD329" i="60"/>
  <c r="AC329" i="60"/>
  <c r="AB329" i="60"/>
  <c r="AA329" i="60"/>
  <c r="Z329" i="60"/>
  <c r="AR328" i="60"/>
  <c r="AQ328" i="60"/>
  <c r="AP328" i="60"/>
  <c r="AO328" i="60"/>
  <c r="AN328" i="60"/>
  <c r="AM328" i="60"/>
  <c r="AL328" i="60"/>
  <c r="AK328" i="60"/>
  <c r="AJ328" i="60"/>
  <c r="AI328" i="60"/>
  <c r="AH328" i="60"/>
  <c r="AG328" i="60"/>
  <c r="AF328" i="60"/>
  <c r="AE328" i="60"/>
  <c r="AD328" i="60"/>
  <c r="AC328" i="60"/>
  <c r="AB328" i="60"/>
  <c r="AA328" i="60"/>
  <c r="Z328" i="60"/>
  <c r="AR327" i="60"/>
  <c r="AQ327" i="60"/>
  <c r="AP327" i="60"/>
  <c r="AO327" i="60"/>
  <c r="AN327" i="60"/>
  <c r="AM327" i="60"/>
  <c r="AL327" i="60"/>
  <c r="AK327" i="60"/>
  <c r="AJ327" i="60"/>
  <c r="AI327" i="60"/>
  <c r="AH327" i="60"/>
  <c r="AG327" i="60"/>
  <c r="AF327" i="60"/>
  <c r="AE327" i="60"/>
  <c r="AD327" i="60"/>
  <c r="AC327" i="60"/>
  <c r="AB327" i="60"/>
  <c r="AA327" i="60"/>
  <c r="Z327" i="60"/>
  <c r="AR326" i="60"/>
  <c r="AQ326" i="60"/>
  <c r="AP326" i="60"/>
  <c r="AO326" i="60"/>
  <c r="AN326" i="60"/>
  <c r="AM326" i="60"/>
  <c r="AL326" i="60"/>
  <c r="AK326" i="60"/>
  <c r="AJ326" i="60"/>
  <c r="AI326" i="60"/>
  <c r="AH326" i="60"/>
  <c r="AG326" i="60"/>
  <c r="AF326" i="60"/>
  <c r="AE326" i="60"/>
  <c r="AD326" i="60"/>
  <c r="AC326" i="60"/>
  <c r="AB326" i="60"/>
  <c r="AA326" i="60"/>
  <c r="Z324" i="60"/>
  <c r="B324" i="60"/>
  <c r="AR315" i="60"/>
  <c r="AQ315" i="60"/>
  <c r="AP315" i="60"/>
  <c r="AO315" i="60"/>
  <c r="AN315" i="60"/>
  <c r="AM315" i="60"/>
  <c r="AL315" i="60"/>
  <c r="AK315" i="60"/>
  <c r="AJ315" i="60"/>
  <c r="AI315" i="60"/>
  <c r="AH315" i="60"/>
  <c r="AG315" i="60"/>
  <c r="AF315" i="60"/>
  <c r="AE315" i="60"/>
  <c r="AD315" i="60"/>
  <c r="AC315" i="60"/>
  <c r="AB315" i="60"/>
  <c r="AA315" i="60"/>
  <c r="Z315" i="60"/>
  <c r="AR314" i="60"/>
  <c r="AQ314" i="60"/>
  <c r="AP314" i="60"/>
  <c r="AO314" i="60"/>
  <c r="AN314" i="60"/>
  <c r="AM314" i="60"/>
  <c r="AL314" i="60"/>
  <c r="AK314" i="60"/>
  <c r="AJ314" i="60"/>
  <c r="AI314" i="60"/>
  <c r="AH314" i="60"/>
  <c r="AG314" i="60"/>
  <c r="AF314" i="60"/>
  <c r="AE314" i="60"/>
  <c r="AD314" i="60"/>
  <c r="AC314" i="60"/>
  <c r="AB314" i="60"/>
  <c r="AA314" i="60"/>
  <c r="Z314" i="60"/>
  <c r="AR313" i="60"/>
  <c r="AQ313" i="60"/>
  <c r="AP313" i="60"/>
  <c r="AO313" i="60"/>
  <c r="AN313" i="60"/>
  <c r="AM313" i="60"/>
  <c r="AL313" i="60"/>
  <c r="AK313" i="60"/>
  <c r="AJ313" i="60"/>
  <c r="AI313" i="60"/>
  <c r="AH313" i="60"/>
  <c r="AG313" i="60"/>
  <c r="AF313" i="60"/>
  <c r="AE313" i="60"/>
  <c r="AD313" i="60"/>
  <c r="AC313" i="60"/>
  <c r="AB313" i="60"/>
  <c r="AA313" i="60"/>
  <c r="Z313" i="60"/>
  <c r="AR312" i="60"/>
  <c r="AQ312" i="60"/>
  <c r="AP312" i="60"/>
  <c r="AO312" i="60"/>
  <c r="AN312" i="60"/>
  <c r="AM312" i="60"/>
  <c r="AL312" i="60"/>
  <c r="AK312" i="60"/>
  <c r="AJ312" i="60"/>
  <c r="AI312" i="60"/>
  <c r="AH312" i="60"/>
  <c r="AG312" i="60"/>
  <c r="AF312" i="60"/>
  <c r="AE312" i="60"/>
  <c r="AD312" i="60"/>
  <c r="AC312" i="60"/>
  <c r="AB312" i="60"/>
  <c r="AA312" i="60"/>
  <c r="Z312" i="60"/>
  <c r="AR311" i="60"/>
  <c r="AQ311" i="60"/>
  <c r="AP311" i="60"/>
  <c r="AO311" i="60"/>
  <c r="AN311" i="60"/>
  <c r="AM311" i="60"/>
  <c r="AL311" i="60"/>
  <c r="AK311" i="60"/>
  <c r="AJ311" i="60"/>
  <c r="AI311" i="60"/>
  <c r="AH311" i="60"/>
  <c r="AG311" i="60"/>
  <c r="AF311" i="60"/>
  <c r="AE311" i="60"/>
  <c r="AD311" i="60"/>
  <c r="AC311" i="60"/>
  <c r="AB311" i="60"/>
  <c r="AA311" i="60"/>
  <c r="Z311" i="60"/>
  <c r="AR310" i="60"/>
  <c r="AQ310" i="60"/>
  <c r="AP310" i="60"/>
  <c r="AO310" i="60"/>
  <c r="AN310" i="60"/>
  <c r="AM310" i="60"/>
  <c r="AL310" i="60"/>
  <c r="AK310" i="60"/>
  <c r="AJ310" i="60"/>
  <c r="AI310" i="60"/>
  <c r="AH310" i="60"/>
  <c r="AG310" i="60"/>
  <c r="AF310" i="60"/>
  <c r="AE310" i="60"/>
  <c r="AD310" i="60"/>
  <c r="AC310" i="60"/>
  <c r="AB310" i="60"/>
  <c r="AA310" i="60"/>
  <c r="Z310" i="60"/>
  <c r="AR309" i="60"/>
  <c r="AQ309" i="60"/>
  <c r="AP309" i="60"/>
  <c r="AO309" i="60"/>
  <c r="AN309" i="60"/>
  <c r="AM309" i="60"/>
  <c r="AL309" i="60"/>
  <c r="AK309" i="60"/>
  <c r="AJ309" i="60"/>
  <c r="AI309" i="60"/>
  <c r="AH309" i="60"/>
  <c r="AG309" i="60"/>
  <c r="AF309" i="60"/>
  <c r="AE309" i="60"/>
  <c r="AD309" i="60"/>
  <c r="AC309" i="60"/>
  <c r="AB309" i="60"/>
  <c r="AA309" i="60"/>
  <c r="Z309" i="60"/>
  <c r="AR308" i="60"/>
  <c r="AQ308" i="60"/>
  <c r="AP308" i="60"/>
  <c r="AO308" i="60"/>
  <c r="AN308" i="60"/>
  <c r="AM308" i="60"/>
  <c r="AL308" i="60"/>
  <c r="AK308" i="60"/>
  <c r="AJ308" i="60"/>
  <c r="AI308" i="60"/>
  <c r="AH308" i="60"/>
  <c r="AG308" i="60"/>
  <c r="AF308" i="60"/>
  <c r="AE308" i="60"/>
  <c r="AD308" i="60"/>
  <c r="AC308" i="60"/>
  <c r="AB308" i="60"/>
  <c r="AA308" i="60"/>
  <c r="Z308" i="60"/>
  <c r="AR307" i="60"/>
  <c r="AQ307" i="60"/>
  <c r="AP307" i="60"/>
  <c r="AO307" i="60"/>
  <c r="AN307" i="60"/>
  <c r="AM307" i="60"/>
  <c r="AL307" i="60"/>
  <c r="AK307" i="60"/>
  <c r="AJ307" i="60"/>
  <c r="AI307" i="60"/>
  <c r="AH307" i="60"/>
  <c r="AG307" i="60"/>
  <c r="AF307" i="60"/>
  <c r="AE307" i="60"/>
  <c r="AD307" i="60"/>
  <c r="AC307" i="60"/>
  <c r="AB307" i="60"/>
  <c r="AA307" i="60"/>
  <c r="Z307" i="60"/>
  <c r="AR306" i="60"/>
  <c r="AQ306" i="60"/>
  <c r="AP306" i="60"/>
  <c r="AO306" i="60"/>
  <c r="AN306" i="60"/>
  <c r="AM306" i="60"/>
  <c r="AL306" i="60"/>
  <c r="AK306" i="60"/>
  <c r="AJ306" i="60"/>
  <c r="AI306" i="60"/>
  <c r="AH306" i="60"/>
  <c r="AG306" i="60"/>
  <c r="AF306" i="60"/>
  <c r="AE306" i="60"/>
  <c r="AD306" i="60"/>
  <c r="AC306" i="60"/>
  <c r="AB306" i="60"/>
  <c r="AA306" i="60"/>
  <c r="Z304" i="60"/>
  <c r="B304" i="60"/>
  <c r="AR295" i="60"/>
  <c r="AQ295" i="60"/>
  <c r="AP295" i="60"/>
  <c r="AO295" i="60"/>
  <c r="AN295" i="60"/>
  <c r="AM295" i="60"/>
  <c r="AL295" i="60"/>
  <c r="AK295" i="60"/>
  <c r="AJ295" i="60"/>
  <c r="AI295" i="60"/>
  <c r="AH295" i="60"/>
  <c r="AG295" i="60"/>
  <c r="AF295" i="60"/>
  <c r="AE295" i="60"/>
  <c r="AD295" i="60"/>
  <c r="AC295" i="60"/>
  <c r="AB295" i="60"/>
  <c r="AA295" i="60"/>
  <c r="Z295" i="60"/>
  <c r="AR294" i="60"/>
  <c r="AQ294" i="60"/>
  <c r="AP294" i="60"/>
  <c r="AO294" i="60"/>
  <c r="AN294" i="60"/>
  <c r="AM294" i="60"/>
  <c r="AL294" i="60"/>
  <c r="AK294" i="60"/>
  <c r="AJ294" i="60"/>
  <c r="AI294" i="60"/>
  <c r="AH294" i="60"/>
  <c r="AG294" i="60"/>
  <c r="AF294" i="60"/>
  <c r="AE294" i="60"/>
  <c r="AD294" i="60"/>
  <c r="AC294" i="60"/>
  <c r="AB294" i="60"/>
  <c r="AA294" i="60"/>
  <c r="Z294" i="60"/>
  <c r="AR293" i="60"/>
  <c r="AQ293" i="60"/>
  <c r="AP293" i="60"/>
  <c r="AO293" i="60"/>
  <c r="AN293" i="60"/>
  <c r="AM293" i="60"/>
  <c r="AL293" i="60"/>
  <c r="AK293" i="60"/>
  <c r="AJ293" i="60"/>
  <c r="AI293" i="60"/>
  <c r="AH293" i="60"/>
  <c r="AG293" i="60"/>
  <c r="AF293" i="60"/>
  <c r="AE293" i="60"/>
  <c r="AD293" i="60"/>
  <c r="AC293" i="60"/>
  <c r="AB293" i="60"/>
  <c r="AA293" i="60"/>
  <c r="Z293" i="60"/>
  <c r="AR292" i="60"/>
  <c r="AQ292" i="60"/>
  <c r="AP292" i="60"/>
  <c r="AO292" i="60"/>
  <c r="AN292" i="60"/>
  <c r="AM292" i="60"/>
  <c r="AL292" i="60"/>
  <c r="AK292" i="60"/>
  <c r="AJ292" i="60"/>
  <c r="AI292" i="60"/>
  <c r="AH292" i="60"/>
  <c r="AG292" i="60"/>
  <c r="AF292" i="60"/>
  <c r="AE292" i="60"/>
  <c r="AD292" i="60"/>
  <c r="AC292" i="60"/>
  <c r="AB292" i="60"/>
  <c r="AA292" i="60"/>
  <c r="Z292" i="60"/>
  <c r="AR291" i="60"/>
  <c r="AQ291" i="60"/>
  <c r="AP291" i="60"/>
  <c r="AO291" i="60"/>
  <c r="AN291" i="60"/>
  <c r="AM291" i="60"/>
  <c r="AL291" i="60"/>
  <c r="AK291" i="60"/>
  <c r="AJ291" i="60"/>
  <c r="AI291" i="60"/>
  <c r="AH291" i="60"/>
  <c r="AG291" i="60"/>
  <c r="AF291" i="60"/>
  <c r="AE291" i="60"/>
  <c r="AD291" i="60"/>
  <c r="AC291" i="60"/>
  <c r="AB291" i="60"/>
  <c r="AA291" i="60"/>
  <c r="Z291" i="60"/>
  <c r="AR290" i="60"/>
  <c r="AQ290" i="60"/>
  <c r="AP290" i="60"/>
  <c r="AO290" i="60"/>
  <c r="AN290" i="60"/>
  <c r="AM290" i="60"/>
  <c r="AL290" i="60"/>
  <c r="AK290" i="60"/>
  <c r="AJ290" i="60"/>
  <c r="AI290" i="60"/>
  <c r="AH290" i="60"/>
  <c r="AG290" i="60"/>
  <c r="AF290" i="60"/>
  <c r="AE290" i="60"/>
  <c r="AD290" i="60"/>
  <c r="AC290" i="60"/>
  <c r="AB290" i="60"/>
  <c r="AA290" i="60"/>
  <c r="Z290" i="60"/>
  <c r="AR289" i="60"/>
  <c r="AQ289" i="60"/>
  <c r="AP289" i="60"/>
  <c r="AO289" i="60"/>
  <c r="AN289" i="60"/>
  <c r="AM289" i="60"/>
  <c r="AL289" i="60"/>
  <c r="AK289" i="60"/>
  <c r="AJ289" i="60"/>
  <c r="AI289" i="60"/>
  <c r="AH289" i="60"/>
  <c r="AG289" i="60"/>
  <c r="AF289" i="60"/>
  <c r="AE289" i="60"/>
  <c r="AD289" i="60"/>
  <c r="AC289" i="60"/>
  <c r="AB289" i="60"/>
  <c r="AA289" i="60"/>
  <c r="Z289" i="60"/>
  <c r="AR288" i="60"/>
  <c r="AQ288" i="60"/>
  <c r="AP288" i="60"/>
  <c r="AO288" i="60"/>
  <c r="AN288" i="60"/>
  <c r="AM288" i="60"/>
  <c r="AL288" i="60"/>
  <c r="AK288" i="60"/>
  <c r="AJ288" i="60"/>
  <c r="AI288" i="60"/>
  <c r="AH288" i="60"/>
  <c r="AG288" i="60"/>
  <c r="AF288" i="60"/>
  <c r="AE288" i="60"/>
  <c r="AD288" i="60"/>
  <c r="AC288" i="60"/>
  <c r="AB288" i="60"/>
  <c r="AA288" i="60"/>
  <c r="Z288" i="60"/>
  <c r="AR287" i="60"/>
  <c r="AQ287" i="60"/>
  <c r="AP287" i="60"/>
  <c r="AO287" i="60"/>
  <c r="AN287" i="60"/>
  <c r="AM287" i="60"/>
  <c r="AL287" i="60"/>
  <c r="AK287" i="60"/>
  <c r="AJ287" i="60"/>
  <c r="AI287" i="60"/>
  <c r="AH287" i="60"/>
  <c r="AG287" i="60"/>
  <c r="AF287" i="60"/>
  <c r="AE287" i="60"/>
  <c r="AD287" i="60"/>
  <c r="AC287" i="60"/>
  <c r="AB287" i="60"/>
  <c r="AA287" i="60"/>
  <c r="Z287" i="60"/>
  <c r="AR286" i="60"/>
  <c r="AQ286" i="60"/>
  <c r="AP286" i="60"/>
  <c r="AO286" i="60"/>
  <c r="AN286" i="60"/>
  <c r="AM286" i="60"/>
  <c r="AL286" i="60"/>
  <c r="AK286" i="60"/>
  <c r="AJ286" i="60"/>
  <c r="AI286" i="60"/>
  <c r="AH286" i="60"/>
  <c r="AG286" i="60"/>
  <c r="AF286" i="60"/>
  <c r="AE286" i="60"/>
  <c r="AD286" i="60"/>
  <c r="AC286" i="60"/>
  <c r="AB286" i="60"/>
  <c r="AA286" i="60"/>
  <c r="Z284" i="60"/>
  <c r="B284" i="60"/>
  <c r="AR275" i="60"/>
  <c r="AQ275" i="60"/>
  <c r="AP275" i="60"/>
  <c r="AO275" i="60"/>
  <c r="AN275" i="60"/>
  <c r="AM275" i="60"/>
  <c r="AL275" i="60"/>
  <c r="AK275" i="60"/>
  <c r="AJ275" i="60"/>
  <c r="AI275" i="60"/>
  <c r="AH275" i="60"/>
  <c r="AG275" i="60"/>
  <c r="AF275" i="60"/>
  <c r="AE275" i="60"/>
  <c r="AD275" i="60"/>
  <c r="AC275" i="60"/>
  <c r="AB275" i="60"/>
  <c r="AA275" i="60"/>
  <c r="Z275" i="60"/>
  <c r="AR274" i="60"/>
  <c r="AQ274" i="60"/>
  <c r="AP274" i="60"/>
  <c r="AO274" i="60"/>
  <c r="AN274" i="60"/>
  <c r="AM274" i="60"/>
  <c r="AL274" i="60"/>
  <c r="AK274" i="60"/>
  <c r="AJ274" i="60"/>
  <c r="AI274" i="60"/>
  <c r="AH274" i="60"/>
  <c r="AG274" i="60"/>
  <c r="AF274" i="60"/>
  <c r="AE274" i="60"/>
  <c r="AD274" i="60"/>
  <c r="AC274" i="60"/>
  <c r="AB274" i="60"/>
  <c r="AA274" i="60"/>
  <c r="Z274" i="60"/>
  <c r="AR273" i="60"/>
  <c r="AQ273" i="60"/>
  <c r="AP273" i="60"/>
  <c r="AO273" i="60"/>
  <c r="AN273" i="60"/>
  <c r="AM273" i="60"/>
  <c r="AL273" i="60"/>
  <c r="AK273" i="60"/>
  <c r="AJ273" i="60"/>
  <c r="AI273" i="60"/>
  <c r="AH273" i="60"/>
  <c r="AG273" i="60"/>
  <c r="AF273" i="60"/>
  <c r="AE273" i="60"/>
  <c r="AD273" i="60"/>
  <c r="AC273" i="60"/>
  <c r="AB273" i="60"/>
  <c r="AA273" i="60"/>
  <c r="Z273" i="60"/>
  <c r="AR272" i="60"/>
  <c r="AQ272" i="60"/>
  <c r="AP272" i="60"/>
  <c r="AO272" i="60"/>
  <c r="AN272" i="60"/>
  <c r="AM272" i="60"/>
  <c r="AL272" i="60"/>
  <c r="AK272" i="60"/>
  <c r="AJ272" i="60"/>
  <c r="AI272" i="60"/>
  <c r="AH272" i="60"/>
  <c r="AG272" i="60"/>
  <c r="AF272" i="60"/>
  <c r="AE272" i="60"/>
  <c r="AD272" i="60"/>
  <c r="AC272" i="60"/>
  <c r="AB272" i="60"/>
  <c r="AA272" i="60"/>
  <c r="Z272" i="60"/>
  <c r="AR271" i="60"/>
  <c r="AQ271" i="60"/>
  <c r="AP271" i="60"/>
  <c r="AO271" i="60"/>
  <c r="AN271" i="60"/>
  <c r="AM271" i="60"/>
  <c r="AL271" i="60"/>
  <c r="AK271" i="60"/>
  <c r="AJ271" i="60"/>
  <c r="AI271" i="60"/>
  <c r="AH271" i="60"/>
  <c r="AG271" i="60"/>
  <c r="AF271" i="60"/>
  <c r="AE271" i="60"/>
  <c r="AD271" i="60"/>
  <c r="AC271" i="60"/>
  <c r="AB271" i="60"/>
  <c r="AA271" i="60"/>
  <c r="Z271" i="60"/>
  <c r="AR270" i="60"/>
  <c r="AQ270" i="60"/>
  <c r="AP270" i="60"/>
  <c r="AO270" i="60"/>
  <c r="AN270" i="60"/>
  <c r="AM270" i="60"/>
  <c r="AL270" i="60"/>
  <c r="AK270" i="60"/>
  <c r="AJ270" i="60"/>
  <c r="AI270" i="60"/>
  <c r="AH270" i="60"/>
  <c r="AG270" i="60"/>
  <c r="AF270" i="60"/>
  <c r="AE270" i="60"/>
  <c r="AD270" i="60"/>
  <c r="AC270" i="60"/>
  <c r="AB270" i="60"/>
  <c r="AA270" i="60"/>
  <c r="Z270" i="60"/>
  <c r="AR269" i="60"/>
  <c r="AQ269" i="60"/>
  <c r="AP269" i="60"/>
  <c r="AO269" i="60"/>
  <c r="AN269" i="60"/>
  <c r="AM269" i="60"/>
  <c r="AL269" i="60"/>
  <c r="AK269" i="60"/>
  <c r="AJ269" i="60"/>
  <c r="AI269" i="60"/>
  <c r="AH269" i="60"/>
  <c r="AG269" i="60"/>
  <c r="AF269" i="60"/>
  <c r="AE269" i="60"/>
  <c r="AD269" i="60"/>
  <c r="AC269" i="60"/>
  <c r="AB269" i="60"/>
  <c r="AA269" i="60"/>
  <c r="Z269" i="60"/>
  <c r="AR268" i="60"/>
  <c r="AQ268" i="60"/>
  <c r="AP268" i="60"/>
  <c r="AO268" i="60"/>
  <c r="AN268" i="60"/>
  <c r="AM268" i="60"/>
  <c r="AL268" i="60"/>
  <c r="AK268" i="60"/>
  <c r="AJ268" i="60"/>
  <c r="AI268" i="60"/>
  <c r="AH268" i="60"/>
  <c r="AG268" i="60"/>
  <c r="AF268" i="60"/>
  <c r="AE268" i="60"/>
  <c r="AD268" i="60"/>
  <c r="AC268" i="60"/>
  <c r="AB268" i="60"/>
  <c r="AA268" i="60"/>
  <c r="Z268" i="60"/>
  <c r="AR267" i="60"/>
  <c r="AQ267" i="60"/>
  <c r="AP267" i="60"/>
  <c r="AO267" i="60"/>
  <c r="AN267" i="60"/>
  <c r="AM267" i="60"/>
  <c r="AL267" i="60"/>
  <c r="AK267" i="60"/>
  <c r="AJ267" i="60"/>
  <c r="AI267" i="60"/>
  <c r="AH267" i="60"/>
  <c r="AG267" i="60"/>
  <c r="AF267" i="60"/>
  <c r="AE267" i="60"/>
  <c r="AD267" i="60"/>
  <c r="AC267" i="60"/>
  <c r="AB267" i="60"/>
  <c r="AA267" i="60"/>
  <c r="Z267" i="60"/>
  <c r="AR266" i="60"/>
  <c r="AQ266" i="60"/>
  <c r="AP266" i="60"/>
  <c r="AO266" i="60"/>
  <c r="AN266" i="60"/>
  <c r="AM266" i="60"/>
  <c r="AL266" i="60"/>
  <c r="AK266" i="60"/>
  <c r="AJ266" i="60"/>
  <c r="AI266" i="60"/>
  <c r="AH266" i="60"/>
  <c r="AG266" i="60"/>
  <c r="AF266" i="60"/>
  <c r="AE266" i="60"/>
  <c r="AD266" i="60"/>
  <c r="AC266" i="60"/>
  <c r="AB266" i="60"/>
  <c r="AA266" i="60"/>
  <c r="Z264" i="60"/>
  <c r="B264" i="60"/>
  <c r="AR255" i="60"/>
  <c r="AQ255" i="60"/>
  <c r="AP255" i="60"/>
  <c r="AO255" i="60"/>
  <c r="AN255" i="60"/>
  <c r="AM255" i="60"/>
  <c r="AL255" i="60"/>
  <c r="AK255" i="60"/>
  <c r="AJ255" i="60"/>
  <c r="AI255" i="60"/>
  <c r="AH255" i="60"/>
  <c r="AG255" i="60"/>
  <c r="AF255" i="60"/>
  <c r="AE255" i="60"/>
  <c r="AD255" i="60"/>
  <c r="AC255" i="60"/>
  <c r="AB255" i="60"/>
  <c r="AA255" i="60"/>
  <c r="Z255" i="60"/>
  <c r="AR254" i="60"/>
  <c r="AQ254" i="60"/>
  <c r="AP254" i="60"/>
  <c r="AO254" i="60"/>
  <c r="AN254" i="60"/>
  <c r="AM254" i="60"/>
  <c r="AL254" i="60"/>
  <c r="AK254" i="60"/>
  <c r="AJ254" i="60"/>
  <c r="AI254" i="60"/>
  <c r="AH254" i="60"/>
  <c r="AG254" i="60"/>
  <c r="AF254" i="60"/>
  <c r="AE254" i="60"/>
  <c r="AD254" i="60"/>
  <c r="AC254" i="60"/>
  <c r="AB254" i="60"/>
  <c r="AA254" i="60"/>
  <c r="Z254" i="60"/>
  <c r="AR253" i="60"/>
  <c r="AQ253" i="60"/>
  <c r="AP253" i="60"/>
  <c r="AO253" i="60"/>
  <c r="AN253" i="60"/>
  <c r="AM253" i="60"/>
  <c r="AL253" i="60"/>
  <c r="AK253" i="60"/>
  <c r="AJ253" i="60"/>
  <c r="AI253" i="60"/>
  <c r="AH253" i="60"/>
  <c r="AG253" i="60"/>
  <c r="AF253" i="60"/>
  <c r="AE253" i="60"/>
  <c r="AD253" i="60"/>
  <c r="AC253" i="60"/>
  <c r="AB253" i="60"/>
  <c r="AA253" i="60"/>
  <c r="Z253" i="60"/>
  <c r="AR252" i="60"/>
  <c r="AQ252" i="60"/>
  <c r="AP252" i="60"/>
  <c r="AO252" i="60"/>
  <c r="AN252" i="60"/>
  <c r="AM252" i="60"/>
  <c r="AL252" i="60"/>
  <c r="AK252" i="60"/>
  <c r="AJ252" i="60"/>
  <c r="AI252" i="60"/>
  <c r="AH252" i="60"/>
  <c r="AG252" i="60"/>
  <c r="AF252" i="60"/>
  <c r="AE252" i="60"/>
  <c r="AD252" i="60"/>
  <c r="AC252" i="60"/>
  <c r="AB252" i="60"/>
  <c r="AA252" i="60"/>
  <c r="Z252" i="60"/>
  <c r="AR251" i="60"/>
  <c r="AQ251" i="60"/>
  <c r="AP251" i="60"/>
  <c r="AO251" i="60"/>
  <c r="AN251" i="60"/>
  <c r="AM251" i="60"/>
  <c r="AL251" i="60"/>
  <c r="AK251" i="60"/>
  <c r="AJ251" i="60"/>
  <c r="AI251" i="60"/>
  <c r="AH251" i="60"/>
  <c r="AG251" i="60"/>
  <c r="AF251" i="60"/>
  <c r="AE251" i="60"/>
  <c r="AD251" i="60"/>
  <c r="AC251" i="60"/>
  <c r="AB251" i="60"/>
  <c r="AA251" i="60"/>
  <c r="Z251" i="60"/>
  <c r="AR250" i="60"/>
  <c r="AQ250" i="60"/>
  <c r="AP250" i="60"/>
  <c r="AO250" i="60"/>
  <c r="AN250" i="60"/>
  <c r="AM250" i="60"/>
  <c r="AL250" i="60"/>
  <c r="AK250" i="60"/>
  <c r="AJ250" i="60"/>
  <c r="AI250" i="60"/>
  <c r="AH250" i="60"/>
  <c r="AG250" i="60"/>
  <c r="AF250" i="60"/>
  <c r="AE250" i="60"/>
  <c r="AD250" i="60"/>
  <c r="AC250" i="60"/>
  <c r="AB250" i="60"/>
  <c r="AA250" i="60"/>
  <c r="Z250" i="60"/>
  <c r="AR249" i="60"/>
  <c r="AQ249" i="60"/>
  <c r="AP249" i="60"/>
  <c r="AO249" i="60"/>
  <c r="AN249" i="60"/>
  <c r="AM249" i="60"/>
  <c r="AL249" i="60"/>
  <c r="AK249" i="60"/>
  <c r="AJ249" i="60"/>
  <c r="AI249" i="60"/>
  <c r="AH249" i="60"/>
  <c r="AG249" i="60"/>
  <c r="AF249" i="60"/>
  <c r="AE249" i="60"/>
  <c r="AD249" i="60"/>
  <c r="AC249" i="60"/>
  <c r="AB249" i="60"/>
  <c r="AA249" i="60"/>
  <c r="Z249" i="60"/>
  <c r="AR248" i="60"/>
  <c r="AQ248" i="60"/>
  <c r="AP248" i="60"/>
  <c r="AO248" i="60"/>
  <c r="AN248" i="60"/>
  <c r="AM248" i="60"/>
  <c r="AL248" i="60"/>
  <c r="AK248" i="60"/>
  <c r="AJ248" i="60"/>
  <c r="AI248" i="60"/>
  <c r="AH248" i="60"/>
  <c r="AG248" i="60"/>
  <c r="AF248" i="60"/>
  <c r="AE248" i="60"/>
  <c r="AD248" i="60"/>
  <c r="AC248" i="60"/>
  <c r="AB248" i="60"/>
  <c r="AA248" i="60"/>
  <c r="Z248" i="60"/>
  <c r="AR247" i="60"/>
  <c r="AQ247" i="60"/>
  <c r="AP247" i="60"/>
  <c r="AO247" i="60"/>
  <c r="AN247" i="60"/>
  <c r="AM247" i="60"/>
  <c r="AL247" i="60"/>
  <c r="AK247" i="60"/>
  <c r="AJ247" i="60"/>
  <c r="AI247" i="60"/>
  <c r="AH247" i="60"/>
  <c r="AG247" i="60"/>
  <c r="AF247" i="60"/>
  <c r="AE247" i="60"/>
  <c r="AD247" i="60"/>
  <c r="AC247" i="60"/>
  <c r="AB247" i="60"/>
  <c r="AA247" i="60"/>
  <c r="Z247" i="60"/>
  <c r="AR246" i="60"/>
  <c r="AQ246" i="60"/>
  <c r="AP246" i="60"/>
  <c r="AO246" i="60"/>
  <c r="AN246" i="60"/>
  <c r="AM246" i="60"/>
  <c r="AL246" i="60"/>
  <c r="AK246" i="60"/>
  <c r="AJ246" i="60"/>
  <c r="AI246" i="60"/>
  <c r="AH246" i="60"/>
  <c r="AG246" i="60"/>
  <c r="AF246" i="60"/>
  <c r="AE246" i="60"/>
  <c r="AD246" i="60"/>
  <c r="AC246" i="60"/>
  <c r="AB246" i="60"/>
  <c r="AA246" i="60"/>
  <c r="Z244" i="60"/>
  <c r="B244" i="60"/>
  <c r="AR235" i="60"/>
  <c r="AQ235" i="60"/>
  <c r="AP235" i="60"/>
  <c r="AO235" i="60"/>
  <c r="AN235" i="60"/>
  <c r="AM235" i="60"/>
  <c r="AL235" i="60"/>
  <c r="AK235" i="60"/>
  <c r="AJ235" i="60"/>
  <c r="AI235" i="60"/>
  <c r="AH235" i="60"/>
  <c r="AG235" i="60"/>
  <c r="AF235" i="60"/>
  <c r="AE235" i="60"/>
  <c r="AD235" i="60"/>
  <c r="AC235" i="60"/>
  <c r="AB235" i="60"/>
  <c r="AA235" i="60"/>
  <c r="Z235" i="60"/>
  <c r="AR234" i="60"/>
  <c r="AQ234" i="60"/>
  <c r="AP234" i="60"/>
  <c r="AO234" i="60"/>
  <c r="AN234" i="60"/>
  <c r="AM234" i="60"/>
  <c r="AL234" i="60"/>
  <c r="AK234" i="60"/>
  <c r="AJ234" i="60"/>
  <c r="AI234" i="60"/>
  <c r="AH234" i="60"/>
  <c r="AG234" i="60"/>
  <c r="AF234" i="60"/>
  <c r="AE234" i="60"/>
  <c r="AD234" i="60"/>
  <c r="AC234" i="60"/>
  <c r="AB234" i="60"/>
  <c r="AA234" i="60"/>
  <c r="Z234" i="60"/>
  <c r="AR233" i="60"/>
  <c r="AQ233" i="60"/>
  <c r="AP233" i="60"/>
  <c r="AO233" i="60"/>
  <c r="AN233" i="60"/>
  <c r="AM233" i="60"/>
  <c r="AL233" i="60"/>
  <c r="AK233" i="60"/>
  <c r="AJ233" i="60"/>
  <c r="AI233" i="60"/>
  <c r="AH233" i="60"/>
  <c r="AG233" i="60"/>
  <c r="AF233" i="60"/>
  <c r="AE233" i="60"/>
  <c r="AD233" i="60"/>
  <c r="AC233" i="60"/>
  <c r="AB233" i="60"/>
  <c r="AA233" i="60"/>
  <c r="Z233" i="60"/>
  <c r="AR232" i="60"/>
  <c r="AQ232" i="60"/>
  <c r="AP232" i="60"/>
  <c r="AO232" i="60"/>
  <c r="AN232" i="60"/>
  <c r="AM232" i="60"/>
  <c r="AL232" i="60"/>
  <c r="AK232" i="60"/>
  <c r="AJ232" i="60"/>
  <c r="AI232" i="60"/>
  <c r="AH232" i="60"/>
  <c r="AG232" i="60"/>
  <c r="AF232" i="60"/>
  <c r="AE232" i="60"/>
  <c r="AD232" i="60"/>
  <c r="AC232" i="60"/>
  <c r="AB232" i="60"/>
  <c r="AA232" i="60"/>
  <c r="Z232" i="60"/>
  <c r="AR231" i="60"/>
  <c r="AQ231" i="60"/>
  <c r="AP231" i="60"/>
  <c r="AO231" i="60"/>
  <c r="AN231" i="60"/>
  <c r="AM231" i="60"/>
  <c r="AL231" i="60"/>
  <c r="AK231" i="60"/>
  <c r="AJ231" i="60"/>
  <c r="AI231" i="60"/>
  <c r="AH231" i="60"/>
  <c r="AG231" i="60"/>
  <c r="AF231" i="60"/>
  <c r="AE231" i="60"/>
  <c r="AD231" i="60"/>
  <c r="AC231" i="60"/>
  <c r="AB231" i="60"/>
  <c r="AA231" i="60"/>
  <c r="Z231" i="60"/>
  <c r="AR230" i="60"/>
  <c r="AQ230" i="60"/>
  <c r="AP230" i="60"/>
  <c r="AO230" i="60"/>
  <c r="AN230" i="60"/>
  <c r="AM230" i="60"/>
  <c r="AL230" i="60"/>
  <c r="AK230" i="60"/>
  <c r="AJ230" i="60"/>
  <c r="AI230" i="60"/>
  <c r="AH230" i="60"/>
  <c r="AG230" i="60"/>
  <c r="AF230" i="60"/>
  <c r="AE230" i="60"/>
  <c r="AD230" i="60"/>
  <c r="AC230" i="60"/>
  <c r="AB230" i="60"/>
  <c r="AA230" i="60"/>
  <c r="Z230" i="60"/>
  <c r="AR229" i="60"/>
  <c r="AQ229" i="60"/>
  <c r="AP229" i="60"/>
  <c r="AO229" i="60"/>
  <c r="AN229" i="60"/>
  <c r="AM229" i="60"/>
  <c r="AL229" i="60"/>
  <c r="AK229" i="60"/>
  <c r="AJ229" i="60"/>
  <c r="AI229" i="60"/>
  <c r="AH229" i="60"/>
  <c r="AG229" i="60"/>
  <c r="AF229" i="60"/>
  <c r="AE229" i="60"/>
  <c r="AD229" i="60"/>
  <c r="AC229" i="60"/>
  <c r="AB229" i="60"/>
  <c r="AA229" i="60"/>
  <c r="Z229" i="60"/>
  <c r="AR228" i="60"/>
  <c r="AQ228" i="60"/>
  <c r="AP228" i="60"/>
  <c r="AO228" i="60"/>
  <c r="AN228" i="60"/>
  <c r="AM228" i="60"/>
  <c r="AL228" i="60"/>
  <c r="AK228" i="60"/>
  <c r="AJ228" i="60"/>
  <c r="AI228" i="60"/>
  <c r="AH228" i="60"/>
  <c r="AG228" i="60"/>
  <c r="AF228" i="60"/>
  <c r="AE228" i="60"/>
  <c r="AD228" i="60"/>
  <c r="AC228" i="60"/>
  <c r="AB228" i="60"/>
  <c r="AA228" i="60"/>
  <c r="Z228" i="60"/>
  <c r="AR227" i="60"/>
  <c r="AQ227" i="60"/>
  <c r="AP227" i="60"/>
  <c r="AO227" i="60"/>
  <c r="AN227" i="60"/>
  <c r="AM227" i="60"/>
  <c r="AL227" i="60"/>
  <c r="AK227" i="60"/>
  <c r="AJ227" i="60"/>
  <c r="AI227" i="60"/>
  <c r="AH227" i="60"/>
  <c r="AG227" i="60"/>
  <c r="AF227" i="60"/>
  <c r="AE227" i="60"/>
  <c r="AD227" i="60"/>
  <c r="AC227" i="60"/>
  <c r="AB227" i="60"/>
  <c r="AA227" i="60"/>
  <c r="Z227" i="60"/>
  <c r="AR226" i="60"/>
  <c r="AQ226" i="60"/>
  <c r="AP226" i="60"/>
  <c r="AO226" i="60"/>
  <c r="AN226" i="60"/>
  <c r="AM226" i="60"/>
  <c r="AL226" i="60"/>
  <c r="AK226" i="60"/>
  <c r="AJ226" i="60"/>
  <c r="AI226" i="60"/>
  <c r="AH226" i="60"/>
  <c r="AG226" i="60"/>
  <c r="AF226" i="60"/>
  <c r="AE226" i="60"/>
  <c r="AD226" i="60"/>
  <c r="AC226" i="60"/>
  <c r="AB226" i="60"/>
  <c r="AA226" i="60"/>
  <c r="Z224" i="60"/>
  <c r="B224" i="60"/>
  <c r="AR215" i="60"/>
  <c r="AQ215" i="60"/>
  <c r="AP215" i="60"/>
  <c r="AO215" i="60"/>
  <c r="AN215" i="60"/>
  <c r="AM215" i="60"/>
  <c r="AL215" i="60"/>
  <c r="AK215" i="60"/>
  <c r="AJ215" i="60"/>
  <c r="AI215" i="60"/>
  <c r="AH215" i="60"/>
  <c r="AG215" i="60"/>
  <c r="AF215" i="60"/>
  <c r="AE215" i="60"/>
  <c r="AD215" i="60"/>
  <c r="AC215" i="60"/>
  <c r="AB215" i="60"/>
  <c r="AA215" i="60"/>
  <c r="Z215" i="60"/>
  <c r="AR214" i="60"/>
  <c r="AQ214" i="60"/>
  <c r="AP214" i="60"/>
  <c r="AO214" i="60"/>
  <c r="AN214" i="60"/>
  <c r="AM214" i="60"/>
  <c r="AL214" i="60"/>
  <c r="AK214" i="60"/>
  <c r="AJ214" i="60"/>
  <c r="AI214" i="60"/>
  <c r="AH214" i="60"/>
  <c r="AG214" i="60"/>
  <c r="AF214" i="60"/>
  <c r="AE214" i="60"/>
  <c r="AD214" i="60"/>
  <c r="AC214" i="60"/>
  <c r="AB214" i="60"/>
  <c r="AA214" i="60"/>
  <c r="Z214" i="60"/>
  <c r="AR213" i="60"/>
  <c r="AQ213" i="60"/>
  <c r="AP213" i="60"/>
  <c r="AO213" i="60"/>
  <c r="AN213" i="60"/>
  <c r="AM213" i="60"/>
  <c r="AL213" i="60"/>
  <c r="AK213" i="60"/>
  <c r="AJ213" i="60"/>
  <c r="AI213" i="60"/>
  <c r="AH213" i="60"/>
  <c r="AG213" i="60"/>
  <c r="AF213" i="60"/>
  <c r="AE213" i="60"/>
  <c r="AD213" i="60"/>
  <c r="AC213" i="60"/>
  <c r="AB213" i="60"/>
  <c r="AA213" i="60"/>
  <c r="Z213" i="60"/>
  <c r="AR212" i="60"/>
  <c r="AQ212" i="60"/>
  <c r="AP212" i="60"/>
  <c r="AO212" i="60"/>
  <c r="AN212" i="60"/>
  <c r="AM212" i="60"/>
  <c r="AL212" i="60"/>
  <c r="AK212" i="60"/>
  <c r="AJ212" i="60"/>
  <c r="AI212" i="60"/>
  <c r="AH212" i="60"/>
  <c r="AG212" i="60"/>
  <c r="AF212" i="60"/>
  <c r="AE212" i="60"/>
  <c r="AD212" i="60"/>
  <c r="AC212" i="60"/>
  <c r="AB212" i="60"/>
  <c r="AA212" i="60"/>
  <c r="Z212" i="60"/>
  <c r="AR211" i="60"/>
  <c r="AQ211" i="60"/>
  <c r="AP211" i="60"/>
  <c r="AO211" i="60"/>
  <c r="AN211" i="60"/>
  <c r="AM211" i="60"/>
  <c r="AL211" i="60"/>
  <c r="AK211" i="60"/>
  <c r="AJ211" i="60"/>
  <c r="AI211" i="60"/>
  <c r="AH211" i="60"/>
  <c r="AG211" i="60"/>
  <c r="AF211" i="60"/>
  <c r="AE211" i="60"/>
  <c r="AD211" i="60"/>
  <c r="AC211" i="60"/>
  <c r="AB211" i="60"/>
  <c r="AA211" i="60"/>
  <c r="Z211" i="60"/>
  <c r="AR210" i="60"/>
  <c r="AQ210" i="60"/>
  <c r="AP210" i="60"/>
  <c r="AO210" i="60"/>
  <c r="AN210" i="60"/>
  <c r="AM210" i="60"/>
  <c r="AL210" i="60"/>
  <c r="AK210" i="60"/>
  <c r="AJ210" i="60"/>
  <c r="AI210" i="60"/>
  <c r="AH210" i="60"/>
  <c r="AG210" i="60"/>
  <c r="AF210" i="60"/>
  <c r="AE210" i="60"/>
  <c r="AD210" i="60"/>
  <c r="AC210" i="60"/>
  <c r="AB210" i="60"/>
  <c r="AA210" i="60"/>
  <c r="Z210" i="60"/>
  <c r="AR209" i="60"/>
  <c r="AQ209" i="60"/>
  <c r="AP209" i="60"/>
  <c r="AO209" i="60"/>
  <c r="AN209" i="60"/>
  <c r="AM209" i="60"/>
  <c r="AL209" i="60"/>
  <c r="AK209" i="60"/>
  <c r="AJ209" i="60"/>
  <c r="AI209" i="60"/>
  <c r="AH209" i="60"/>
  <c r="AG209" i="60"/>
  <c r="AF209" i="60"/>
  <c r="AE209" i="60"/>
  <c r="AD209" i="60"/>
  <c r="AC209" i="60"/>
  <c r="AB209" i="60"/>
  <c r="AA209" i="60"/>
  <c r="Z209" i="60"/>
  <c r="AR208" i="60"/>
  <c r="AQ208" i="60"/>
  <c r="AP208" i="60"/>
  <c r="AO208" i="60"/>
  <c r="AN208" i="60"/>
  <c r="AM208" i="60"/>
  <c r="AL208" i="60"/>
  <c r="AK208" i="60"/>
  <c r="AJ208" i="60"/>
  <c r="AI208" i="60"/>
  <c r="AH208" i="60"/>
  <c r="AG208" i="60"/>
  <c r="AF208" i="60"/>
  <c r="AE208" i="60"/>
  <c r="AD208" i="60"/>
  <c r="AC208" i="60"/>
  <c r="AB208" i="60"/>
  <c r="AA208" i="60"/>
  <c r="Z208" i="60"/>
  <c r="AR207" i="60"/>
  <c r="AQ207" i="60"/>
  <c r="AP207" i="60"/>
  <c r="AO207" i="60"/>
  <c r="AN207" i="60"/>
  <c r="AM207" i="60"/>
  <c r="AL207" i="60"/>
  <c r="AK207" i="60"/>
  <c r="AJ207" i="60"/>
  <c r="AI207" i="60"/>
  <c r="AH207" i="60"/>
  <c r="AG207" i="60"/>
  <c r="AF207" i="60"/>
  <c r="AE207" i="60"/>
  <c r="AD207" i="60"/>
  <c r="AC207" i="60"/>
  <c r="AB207" i="60"/>
  <c r="AA207" i="60"/>
  <c r="Z207" i="60"/>
  <c r="AR206" i="60"/>
  <c r="AQ206" i="60"/>
  <c r="AP206" i="60"/>
  <c r="AO206" i="60"/>
  <c r="AN206" i="60"/>
  <c r="AM206" i="60"/>
  <c r="AL206" i="60"/>
  <c r="AK206" i="60"/>
  <c r="AJ206" i="60"/>
  <c r="AI206" i="60"/>
  <c r="AH206" i="60"/>
  <c r="AG206" i="60"/>
  <c r="AF206" i="60"/>
  <c r="AE206" i="60"/>
  <c r="AD206" i="60"/>
  <c r="AC206" i="60"/>
  <c r="AB206" i="60"/>
  <c r="AA206" i="60"/>
  <c r="Z204" i="60"/>
  <c r="B204" i="60"/>
  <c r="AR195" i="60"/>
  <c r="AQ195" i="60"/>
  <c r="AP195" i="60"/>
  <c r="AO195" i="60"/>
  <c r="AN195" i="60"/>
  <c r="AM195" i="60"/>
  <c r="AL195" i="60"/>
  <c r="AK195" i="60"/>
  <c r="AJ195" i="60"/>
  <c r="AI195" i="60"/>
  <c r="AH195" i="60"/>
  <c r="AG195" i="60"/>
  <c r="AF195" i="60"/>
  <c r="AE195" i="60"/>
  <c r="AD195" i="60"/>
  <c r="AC195" i="60"/>
  <c r="AB195" i="60"/>
  <c r="AA195" i="60"/>
  <c r="Z195" i="60"/>
  <c r="AR194" i="60"/>
  <c r="AQ194" i="60"/>
  <c r="AP194" i="60"/>
  <c r="AO194" i="60"/>
  <c r="AN194" i="60"/>
  <c r="AM194" i="60"/>
  <c r="AL194" i="60"/>
  <c r="AK194" i="60"/>
  <c r="AJ194" i="60"/>
  <c r="AI194" i="60"/>
  <c r="AH194" i="60"/>
  <c r="AG194" i="60"/>
  <c r="AF194" i="60"/>
  <c r="AE194" i="60"/>
  <c r="AD194" i="60"/>
  <c r="AC194" i="60"/>
  <c r="AB194" i="60"/>
  <c r="AA194" i="60"/>
  <c r="Z194" i="60"/>
  <c r="AR193" i="60"/>
  <c r="AQ193" i="60"/>
  <c r="AP193" i="60"/>
  <c r="AO193" i="60"/>
  <c r="AN193" i="60"/>
  <c r="AM193" i="60"/>
  <c r="AL193" i="60"/>
  <c r="AK193" i="60"/>
  <c r="AJ193" i="60"/>
  <c r="AI193" i="60"/>
  <c r="AH193" i="60"/>
  <c r="AG193" i="60"/>
  <c r="AF193" i="60"/>
  <c r="AE193" i="60"/>
  <c r="AD193" i="60"/>
  <c r="AC193" i="60"/>
  <c r="AB193" i="60"/>
  <c r="AA193" i="60"/>
  <c r="Z193" i="60"/>
  <c r="AR192" i="60"/>
  <c r="AQ192" i="60"/>
  <c r="AP192" i="60"/>
  <c r="AO192" i="60"/>
  <c r="AN192" i="60"/>
  <c r="AM192" i="60"/>
  <c r="AL192" i="60"/>
  <c r="AK192" i="60"/>
  <c r="AJ192" i="60"/>
  <c r="AI192" i="60"/>
  <c r="AH192" i="60"/>
  <c r="AG192" i="60"/>
  <c r="AF192" i="60"/>
  <c r="AE192" i="60"/>
  <c r="AD192" i="60"/>
  <c r="AC192" i="60"/>
  <c r="AB192" i="60"/>
  <c r="AA192" i="60"/>
  <c r="Z192" i="60"/>
  <c r="AR191" i="60"/>
  <c r="AQ191" i="60"/>
  <c r="AP191" i="60"/>
  <c r="AO191" i="60"/>
  <c r="AN191" i="60"/>
  <c r="AM191" i="60"/>
  <c r="AL191" i="60"/>
  <c r="AK191" i="60"/>
  <c r="AJ191" i="60"/>
  <c r="AI191" i="60"/>
  <c r="AH191" i="60"/>
  <c r="AG191" i="60"/>
  <c r="AF191" i="60"/>
  <c r="AE191" i="60"/>
  <c r="AD191" i="60"/>
  <c r="AC191" i="60"/>
  <c r="AB191" i="60"/>
  <c r="AA191" i="60"/>
  <c r="Z191" i="60"/>
  <c r="AR190" i="60"/>
  <c r="AQ190" i="60"/>
  <c r="AP190" i="60"/>
  <c r="AO190" i="60"/>
  <c r="AN190" i="60"/>
  <c r="AM190" i="60"/>
  <c r="AL190" i="60"/>
  <c r="AK190" i="60"/>
  <c r="AJ190" i="60"/>
  <c r="AI190" i="60"/>
  <c r="AH190" i="60"/>
  <c r="AG190" i="60"/>
  <c r="AF190" i="60"/>
  <c r="AE190" i="60"/>
  <c r="AD190" i="60"/>
  <c r="AC190" i="60"/>
  <c r="AB190" i="60"/>
  <c r="AA190" i="60"/>
  <c r="Z190" i="60"/>
  <c r="AR189" i="60"/>
  <c r="AQ189" i="60"/>
  <c r="AP189" i="60"/>
  <c r="AO189" i="60"/>
  <c r="AN189" i="60"/>
  <c r="AM189" i="60"/>
  <c r="AL189" i="60"/>
  <c r="AK189" i="60"/>
  <c r="AJ189" i="60"/>
  <c r="AI189" i="60"/>
  <c r="AH189" i="60"/>
  <c r="AG189" i="60"/>
  <c r="AF189" i="60"/>
  <c r="AE189" i="60"/>
  <c r="AD189" i="60"/>
  <c r="AC189" i="60"/>
  <c r="AB189" i="60"/>
  <c r="AA189" i="60"/>
  <c r="Z189" i="60"/>
  <c r="AR188" i="60"/>
  <c r="AQ188" i="60"/>
  <c r="AP188" i="60"/>
  <c r="AO188" i="60"/>
  <c r="AN188" i="60"/>
  <c r="AM188" i="60"/>
  <c r="AL188" i="60"/>
  <c r="AK188" i="60"/>
  <c r="AJ188" i="60"/>
  <c r="AI188" i="60"/>
  <c r="AH188" i="60"/>
  <c r="AG188" i="60"/>
  <c r="AF188" i="60"/>
  <c r="AE188" i="60"/>
  <c r="AD188" i="60"/>
  <c r="AC188" i="60"/>
  <c r="AB188" i="60"/>
  <c r="AA188" i="60"/>
  <c r="Z188" i="60"/>
  <c r="AR187" i="60"/>
  <c r="AQ187" i="60"/>
  <c r="AP187" i="60"/>
  <c r="AO187" i="60"/>
  <c r="AN187" i="60"/>
  <c r="AM187" i="60"/>
  <c r="AL187" i="60"/>
  <c r="AK187" i="60"/>
  <c r="AJ187" i="60"/>
  <c r="AI187" i="60"/>
  <c r="AH187" i="60"/>
  <c r="AG187" i="60"/>
  <c r="AF187" i="60"/>
  <c r="AE187" i="60"/>
  <c r="AD187" i="60"/>
  <c r="AC187" i="60"/>
  <c r="AB187" i="60"/>
  <c r="AA187" i="60"/>
  <c r="Z187" i="60"/>
  <c r="AR186" i="60"/>
  <c r="AQ186" i="60"/>
  <c r="AP186" i="60"/>
  <c r="AO186" i="60"/>
  <c r="AN186" i="60"/>
  <c r="AM186" i="60"/>
  <c r="AL186" i="60"/>
  <c r="AK186" i="60"/>
  <c r="AJ186" i="60"/>
  <c r="AI186" i="60"/>
  <c r="AH186" i="60"/>
  <c r="AG186" i="60"/>
  <c r="AF186" i="60"/>
  <c r="AE186" i="60"/>
  <c r="AD186" i="60"/>
  <c r="AC186" i="60"/>
  <c r="AB186" i="60"/>
  <c r="AA186" i="60"/>
  <c r="Z184" i="60"/>
  <c r="B184" i="60"/>
  <c r="AR175" i="60"/>
  <c r="AQ175" i="60"/>
  <c r="AP175" i="60"/>
  <c r="AO175" i="60"/>
  <c r="AN175" i="60"/>
  <c r="AM175" i="60"/>
  <c r="AL175" i="60"/>
  <c r="AK175" i="60"/>
  <c r="AJ175" i="60"/>
  <c r="AI175" i="60"/>
  <c r="AH175" i="60"/>
  <c r="AG175" i="60"/>
  <c r="AF175" i="60"/>
  <c r="AE175" i="60"/>
  <c r="AD175" i="60"/>
  <c r="AC175" i="60"/>
  <c r="AB175" i="60"/>
  <c r="AA175" i="60"/>
  <c r="Z175" i="60"/>
  <c r="AR174" i="60"/>
  <c r="AQ174" i="60"/>
  <c r="AP174" i="60"/>
  <c r="AO174" i="60"/>
  <c r="AN174" i="60"/>
  <c r="AM174" i="60"/>
  <c r="AL174" i="60"/>
  <c r="AK174" i="60"/>
  <c r="AJ174" i="60"/>
  <c r="AI174" i="60"/>
  <c r="AH174" i="60"/>
  <c r="AG174" i="60"/>
  <c r="AF174" i="60"/>
  <c r="AE174" i="60"/>
  <c r="AD174" i="60"/>
  <c r="AC174" i="60"/>
  <c r="AB174" i="60"/>
  <c r="AA174" i="60"/>
  <c r="Z174" i="60"/>
  <c r="AR173" i="60"/>
  <c r="AQ173" i="60"/>
  <c r="AP173" i="60"/>
  <c r="AO173" i="60"/>
  <c r="AN173" i="60"/>
  <c r="AM173" i="60"/>
  <c r="AL173" i="60"/>
  <c r="AK173" i="60"/>
  <c r="AJ173" i="60"/>
  <c r="AI173" i="60"/>
  <c r="AH173" i="60"/>
  <c r="AG173" i="60"/>
  <c r="AF173" i="60"/>
  <c r="AE173" i="60"/>
  <c r="AD173" i="60"/>
  <c r="AC173" i="60"/>
  <c r="AB173" i="60"/>
  <c r="AA173" i="60"/>
  <c r="Z173" i="60"/>
  <c r="AR172" i="60"/>
  <c r="AQ172" i="60"/>
  <c r="AP172" i="60"/>
  <c r="AO172" i="60"/>
  <c r="AN172" i="60"/>
  <c r="AM172" i="60"/>
  <c r="AL172" i="60"/>
  <c r="AK172" i="60"/>
  <c r="AJ172" i="60"/>
  <c r="AI172" i="60"/>
  <c r="AH172" i="60"/>
  <c r="AG172" i="60"/>
  <c r="AF172" i="60"/>
  <c r="AE172" i="60"/>
  <c r="AD172" i="60"/>
  <c r="AC172" i="60"/>
  <c r="AB172" i="60"/>
  <c r="AA172" i="60"/>
  <c r="Z172" i="60"/>
  <c r="AR171" i="60"/>
  <c r="AQ171" i="60"/>
  <c r="AP171" i="60"/>
  <c r="AO171" i="60"/>
  <c r="AN171" i="60"/>
  <c r="AM171" i="60"/>
  <c r="AL171" i="60"/>
  <c r="AK171" i="60"/>
  <c r="AJ171" i="60"/>
  <c r="AI171" i="60"/>
  <c r="AH171" i="60"/>
  <c r="AG171" i="60"/>
  <c r="AF171" i="60"/>
  <c r="AE171" i="60"/>
  <c r="AD171" i="60"/>
  <c r="AC171" i="60"/>
  <c r="AB171" i="60"/>
  <c r="AA171" i="60"/>
  <c r="Z171" i="60"/>
  <c r="AR170" i="60"/>
  <c r="AQ170" i="60"/>
  <c r="AP170" i="60"/>
  <c r="AO170" i="60"/>
  <c r="AN170" i="60"/>
  <c r="AM170" i="60"/>
  <c r="AL170" i="60"/>
  <c r="AK170" i="60"/>
  <c r="AJ170" i="60"/>
  <c r="AI170" i="60"/>
  <c r="AH170" i="60"/>
  <c r="AG170" i="60"/>
  <c r="AF170" i="60"/>
  <c r="AE170" i="60"/>
  <c r="AD170" i="60"/>
  <c r="AC170" i="60"/>
  <c r="AB170" i="60"/>
  <c r="AA170" i="60"/>
  <c r="Z170" i="60"/>
  <c r="AR169" i="60"/>
  <c r="AQ169" i="60"/>
  <c r="AP169" i="60"/>
  <c r="AO169" i="60"/>
  <c r="AN169" i="60"/>
  <c r="AM169" i="60"/>
  <c r="AL169" i="60"/>
  <c r="AK169" i="60"/>
  <c r="AJ169" i="60"/>
  <c r="AI169" i="60"/>
  <c r="AH169" i="60"/>
  <c r="AG169" i="60"/>
  <c r="AF169" i="60"/>
  <c r="AE169" i="60"/>
  <c r="AD169" i="60"/>
  <c r="AC169" i="60"/>
  <c r="AB169" i="60"/>
  <c r="AA169" i="60"/>
  <c r="Z169" i="60"/>
  <c r="AR168" i="60"/>
  <c r="AQ168" i="60"/>
  <c r="AP168" i="60"/>
  <c r="AO168" i="60"/>
  <c r="AN168" i="60"/>
  <c r="AM168" i="60"/>
  <c r="AL168" i="60"/>
  <c r="AK168" i="60"/>
  <c r="AJ168" i="60"/>
  <c r="AI168" i="60"/>
  <c r="AH168" i="60"/>
  <c r="AG168" i="60"/>
  <c r="AF168" i="60"/>
  <c r="AE168" i="60"/>
  <c r="AD168" i="60"/>
  <c r="AC168" i="60"/>
  <c r="AB168" i="60"/>
  <c r="AA168" i="60"/>
  <c r="Z168" i="60"/>
  <c r="AR167" i="60"/>
  <c r="AQ167" i="60"/>
  <c r="AP167" i="60"/>
  <c r="AO167" i="60"/>
  <c r="AN167" i="60"/>
  <c r="AM167" i="60"/>
  <c r="AL167" i="60"/>
  <c r="AK167" i="60"/>
  <c r="AJ167" i="60"/>
  <c r="AI167" i="60"/>
  <c r="AH167" i="60"/>
  <c r="AG167" i="60"/>
  <c r="AF167" i="60"/>
  <c r="AE167" i="60"/>
  <c r="AD167" i="60"/>
  <c r="AC167" i="60"/>
  <c r="AB167" i="60"/>
  <c r="AA167" i="60"/>
  <c r="Z167" i="60"/>
  <c r="AR166" i="60"/>
  <c r="AQ166" i="60"/>
  <c r="AP166" i="60"/>
  <c r="AO166" i="60"/>
  <c r="AN166" i="60"/>
  <c r="AM166" i="60"/>
  <c r="AL166" i="60"/>
  <c r="AK166" i="60"/>
  <c r="AJ166" i="60"/>
  <c r="AI166" i="60"/>
  <c r="AH166" i="60"/>
  <c r="AG166" i="60"/>
  <c r="AF166" i="60"/>
  <c r="AE166" i="60"/>
  <c r="AD166" i="60"/>
  <c r="AC166" i="60"/>
  <c r="AB166" i="60"/>
  <c r="AA166" i="60"/>
  <c r="Z164" i="60"/>
  <c r="B164" i="60"/>
  <c r="AR155" i="60"/>
  <c r="AQ155" i="60"/>
  <c r="AP155" i="60"/>
  <c r="AO155" i="60"/>
  <c r="AN155" i="60"/>
  <c r="AM155" i="60"/>
  <c r="AL155" i="60"/>
  <c r="AK155" i="60"/>
  <c r="AJ155" i="60"/>
  <c r="AI155" i="60"/>
  <c r="AH155" i="60"/>
  <c r="AG155" i="60"/>
  <c r="AF155" i="60"/>
  <c r="AE155" i="60"/>
  <c r="AD155" i="60"/>
  <c r="AC155" i="60"/>
  <c r="AB155" i="60"/>
  <c r="AA155" i="60"/>
  <c r="Z155" i="60"/>
  <c r="AR154" i="60"/>
  <c r="AQ154" i="60"/>
  <c r="AP154" i="60"/>
  <c r="AO154" i="60"/>
  <c r="AN154" i="60"/>
  <c r="AM154" i="60"/>
  <c r="AL154" i="60"/>
  <c r="AK154" i="60"/>
  <c r="AJ154" i="60"/>
  <c r="AI154" i="60"/>
  <c r="AH154" i="60"/>
  <c r="AG154" i="60"/>
  <c r="AF154" i="60"/>
  <c r="AE154" i="60"/>
  <c r="AD154" i="60"/>
  <c r="AC154" i="60"/>
  <c r="AB154" i="60"/>
  <c r="AA154" i="60"/>
  <c r="Z154" i="60"/>
  <c r="AR153" i="60"/>
  <c r="AQ153" i="60"/>
  <c r="AP153" i="60"/>
  <c r="AO153" i="60"/>
  <c r="AN153" i="60"/>
  <c r="AM153" i="60"/>
  <c r="AL153" i="60"/>
  <c r="AK153" i="60"/>
  <c r="AJ153" i="60"/>
  <c r="AI153" i="60"/>
  <c r="AH153" i="60"/>
  <c r="AG153" i="60"/>
  <c r="AF153" i="60"/>
  <c r="AE153" i="60"/>
  <c r="AD153" i="60"/>
  <c r="AC153" i="60"/>
  <c r="AB153" i="60"/>
  <c r="AA153" i="60"/>
  <c r="Z153" i="60"/>
  <c r="AR152" i="60"/>
  <c r="AQ152" i="60"/>
  <c r="AP152" i="60"/>
  <c r="AO152" i="60"/>
  <c r="AN152" i="60"/>
  <c r="AM152" i="60"/>
  <c r="AL152" i="60"/>
  <c r="AK152" i="60"/>
  <c r="AJ152" i="60"/>
  <c r="AI152" i="60"/>
  <c r="AH152" i="60"/>
  <c r="AG152" i="60"/>
  <c r="AF152" i="60"/>
  <c r="AE152" i="60"/>
  <c r="AD152" i="60"/>
  <c r="AC152" i="60"/>
  <c r="AB152" i="60"/>
  <c r="AA152" i="60"/>
  <c r="Z152" i="60"/>
  <c r="AR151" i="60"/>
  <c r="AQ151" i="60"/>
  <c r="AP151" i="60"/>
  <c r="AO151" i="60"/>
  <c r="AN151" i="60"/>
  <c r="AM151" i="60"/>
  <c r="AL151" i="60"/>
  <c r="AK151" i="60"/>
  <c r="AJ151" i="60"/>
  <c r="AI151" i="60"/>
  <c r="AH151" i="60"/>
  <c r="AG151" i="60"/>
  <c r="AF151" i="60"/>
  <c r="AE151" i="60"/>
  <c r="AD151" i="60"/>
  <c r="AC151" i="60"/>
  <c r="AB151" i="60"/>
  <c r="AA151" i="60"/>
  <c r="Z151" i="60"/>
  <c r="AR150" i="60"/>
  <c r="AQ150" i="60"/>
  <c r="AP150" i="60"/>
  <c r="AO150" i="60"/>
  <c r="AN150" i="60"/>
  <c r="AM150" i="60"/>
  <c r="AL150" i="60"/>
  <c r="AK150" i="60"/>
  <c r="AJ150" i="60"/>
  <c r="AI150" i="60"/>
  <c r="AH150" i="60"/>
  <c r="AG150" i="60"/>
  <c r="AF150" i="60"/>
  <c r="AE150" i="60"/>
  <c r="AD150" i="60"/>
  <c r="AC150" i="60"/>
  <c r="AB150" i="60"/>
  <c r="AA150" i="60"/>
  <c r="Z150" i="60"/>
  <c r="AR149" i="60"/>
  <c r="AQ149" i="60"/>
  <c r="AP149" i="60"/>
  <c r="AO149" i="60"/>
  <c r="AN149" i="60"/>
  <c r="AM149" i="60"/>
  <c r="AL149" i="60"/>
  <c r="AK149" i="60"/>
  <c r="AJ149" i="60"/>
  <c r="AI149" i="60"/>
  <c r="AH149" i="60"/>
  <c r="AG149" i="60"/>
  <c r="AF149" i="60"/>
  <c r="AE149" i="60"/>
  <c r="AD149" i="60"/>
  <c r="AC149" i="60"/>
  <c r="AB149" i="60"/>
  <c r="AA149" i="60"/>
  <c r="Z149" i="60"/>
  <c r="AR148" i="60"/>
  <c r="AQ148" i="60"/>
  <c r="AP148" i="60"/>
  <c r="AO148" i="60"/>
  <c r="AN148" i="60"/>
  <c r="AM148" i="60"/>
  <c r="AL148" i="60"/>
  <c r="AK148" i="60"/>
  <c r="AJ148" i="60"/>
  <c r="AI148" i="60"/>
  <c r="AH148" i="60"/>
  <c r="AG148" i="60"/>
  <c r="AF148" i="60"/>
  <c r="AE148" i="60"/>
  <c r="AD148" i="60"/>
  <c r="AC148" i="60"/>
  <c r="AB148" i="60"/>
  <c r="AA148" i="60"/>
  <c r="Z148" i="60"/>
  <c r="AR147" i="60"/>
  <c r="AQ147" i="60"/>
  <c r="AP147" i="60"/>
  <c r="AO147" i="60"/>
  <c r="AN147" i="60"/>
  <c r="AM147" i="60"/>
  <c r="AL147" i="60"/>
  <c r="AK147" i="60"/>
  <c r="AJ147" i="60"/>
  <c r="AI147" i="60"/>
  <c r="AH147" i="60"/>
  <c r="AG147" i="60"/>
  <c r="AF147" i="60"/>
  <c r="AE147" i="60"/>
  <c r="AD147" i="60"/>
  <c r="AC147" i="60"/>
  <c r="AB147" i="60"/>
  <c r="AA147" i="60"/>
  <c r="Z147" i="60"/>
  <c r="AR146" i="60"/>
  <c r="AQ146" i="60"/>
  <c r="AP146" i="60"/>
  <c r="AO146" i="60"/>
  <c r="AN146" i="60"/>
  <c r="AM146" i="60"/>
  <c r="AL146" i="60"/>
  <c r="AK146" i="60"/>
  <c r="AJ146" i="60"/>
  <c r="AI146" i="60"/>
  <c r="AH146" i="60"/>
  <c r="AG146" i="60"/>
  <c r="AF146" i="60"/>
  <c r="AE146" i="60"/>
  <c r="AD146" i="60"/>
  <c r="AC146" i="60"/>
  <c r="AB146" i="60"/>
  <c r="AA146" i="60"/>
  <c r="Z144" i="60"/>
  <c r="B144" i="60"/>
  <c r="AR135" i="60"/>
  <c r="AQ135" i="60"/>
  <c r="AP135" i="60"/>
  <c r="AO135" i="60"/>
  <c r="AN135" i="60"/>
  <c r="AM135" i="60"/>
  <c r="AL135" i="60"/>
  <c r="AK135" i="60"/>
  <c r="AJ135" i="60"/>
  <c r="AI135" i="60"/>
  <c r="AH135" i="60"/>
  <c r="AG135" i="60"/>
  <c r="AF135" i="60"/>
  <c r="AE135" i="60"/>
  <c r="AD135" i="60"/>
  <c r="AC135" i="60"/>
  <c r="AB135" i="60"/>
  <c r="AA135" i="60"/>
  <c r="Z135" i="60"/>
  <c r="AR134" i="60"/>
  <c r="AQ134" i="60"/>
  <c r="AP134" i="60"/>
  <c r="AO134" i="60"/>
  <c r="AN134" i="60"/>
  <c r="AM134" i="60"/>
  <c r="AL134" i="60"/>
  <c r="AK134" i="60"/>
  <c r="AJ134" i="60"/>
  <c r="AI134" i="60"/>
  <c r="AH134" i="60"/>
  <c r="AG134" i="60"/>
  <c r="AF134" i="60"/>
  <c r="AE134" i="60"/>
  <c r="AD134" i="60"/>
  <c r="AC134" i="60"/>
  <c r="AB134" i="60"/>
  <c r="AA134" i="60"/>
  <c r="Z134" i="60"/>
  <c r="AR133" i="60"/>
  <c r="AQ133" i="60"/>
  <c r="AP133" i="60"/>
  <c r="AO133" i="60"/>
  <c r="AN133" i="60"/>
  <c r="AM133" i="60"/>
  <c r="AL133" i="60"/>
  <c r="AK133" i="60"/>
  <c r="AJ133" i="60"/>
  <c r="AI133" i="60"/>
  <c r="AH133" i="60"/>
  <c r="AG133" i="60"/>
  <c r="AF133" i="60"/>
  <c r="AE133" i="60"/>
  <c r="AD133" i="60"/>
  <c r="AC133" i="60"/>
  <c r="AB133" i="60"/>
  <c r="AA133" i="60"/>
  <c r="Z133" i="60"/>
  <c r="AR132" i="60"/>
  <c r="AQ132" i="60"/>
  <c r="AP132" i="60"/>
  <c r="AO132" i="60"/>
  <c r="AN132" i="60"/>
  <c r="AM132" i="60"/>
  <c r="AL132" i="60"/>
  <c r="AK132" i="60"/>
  <c r="AJ132" i="60"/>
  <c r="AI132" i="60"/>
  <c r="AH132" i="60"/>
  <c r="AG132" i="60"/>
  <c r="AF132" i="60"/>
  <c r="AE132" i="60"/>
  <c r="AD132" i="60"/>
  <c r="AC132" i="60"/>
  <c r="AB132" i="60"/>
  <c r="AA132" i="60"/>
  <c r="Z132" i="60"/>
  <c r="AR131" i="60"/>
  <c r="AQ131" i="60"/>
  <c r="AP131" i="60"/>
  <c r="AO131" i="60"/>
  <c r="AN131" i="60"/>
  <c r="AM131" i="60"/>
  <c r="AL131" i="60"/>
  <c r="AK131" i="60"/>
  <c r="AJ131" i="60"/>
  <c r="AI131" i="60"/>
  <c r="AH131" i="60"/>
  <c r="AG131" i="60"/>
  <c r="AF131" i="60"/>
  <c r="AE131" i="60"/>
  <c r="AD131" i="60"/>
  <c r="AC131" i="60"/>
  <c r="AB131" i="60"/>
  <c r="AA131" i="60"/>
  <c r="Z131" i="60"/>
  <c r="AR130" i="60"/>
  <c r="AQ130" i="60"/>
  <c r="AP130" i="60"/>
  <c r="AO130" i="60"/>
  <c r="AN130" i="60"/>
  <c r="AM130" i="60"/>
  <c r="AL130" i="60"/>
  <c r="AK130" i="60"/>
  <c r="AJ130" i="60"/>
  <c r="AI130" i="60"/>
  <c r="AH130" i="60"/>
  <c r="AG130" i="60"/>
  <c r="AF130" i="60"/>
  <c r="AE130" i="60"/>
  <c r="AD130" i="60"/>
  <c r="AC130" i="60"/>
  <c r="AB130" i="60"/>
  <c r="AA130" i="60"/>
  <c r="Z130" i="60"/>
  <c r="AR129" i="60"/>
  <c r="AQ129" i="60"/>
  <c r="AP129" i="60"/>
  <c r="AO129" i="60"/>
  <c r="AN129" i="60"/>
  <c r="AM129" i="60"/>
  <c r="AL129" i="60"/>
  <c r="AK129" i="60"/>
  <c r="AJ129" i="60"/>
  <c r="AI129" i="60"/>
  <c r="AH129" i="60"/>
  <c r="AG129" i="60"/>
  <c r="AF129" i="60"/>
  <c r="AE129" i="60"/>
  <c r="AD129" i="60"/>
  <c r="AC129" i="60"/>
  <c r="AB129" i="60"/>
  <c r="AA129" i="60"/>
  <c r="Z129" i="60"/>
  <c r="AR128" i="60"/>
  <c r="AQ128" i="60"/>
  <c r="AP128" i="60"/>
  <c r="AO128" i="60"/>
  <c r="AN128" i="60"/>
  <c r="AM128" i="60"/>
  <c r="AL128" i="60"/>
  <c r="AK128" i="60"/>
  <c r="AJ128" i="60"/>
  <c r="AI128" i="60"/>
  <c r="AH128" i="60"/>
  <c r="AG128" i="60"/>
  <c r="AF128" i="60"/>
  <c r="AE128" i="60"/>
  <c r="AD128" i="60"/>
  <c r="AC128" i="60"/>
  <c r="AB128" i="60"/>
  <c r="AA128" i="60"/>
  <c r="Z128" i="60"/>
  <c r="AR127" i="60"/>
  <c r="AQ127" i="60"/>
  <c r="AP127" i="60"/>
  <c r="AO127" i="60"/>
  <c r="AN127" i="60"/>
  <c r="AM127" i="60"/>
  <c r="AL127" i="60"/>
  <c r="AK127" i="60"/>
  <c r="AJ127" i="60"/>
  <c r="AI127" i="60"/>
  <c r="AH127" i="60"/>
  <c r="AG127" i="60"/>
  <c r="AF127" i="60"/>
  <c r="AE127" i="60"/>
  <c r="AD127" i="60"/>
  <c r="AC127" i="60"/>
  <c r="AB127" i="60"/>
  <c r="AA127" i="60"/>
  <c r="Z127" i="60"/>
  <c r="AR126" i="60"/>
  <c r="AQ126" i="60"/>
  <c r="AP126" i="60"/>
  <c r="AO126" i="60"/>
  <c r="AN126" i="60"/>
  <c r="AM126" i="60"/>
  <c r="AL126" i="60"/>
  <c r="AK126" i="60"/>
  <c r="AJ126" i="60"/>
  <c r="AI126" i="60"/>
  <c r="AH126" i="60"/>
  <c r="AG126" i="60"/>
  <c r="AF126" i="60"/>
  <c r="AE126" i="60"/>
  <c r="AD126" i="60"/>
  <c r="AC126" i="60"/>
  <c r="AB126" i="60"/>
  <c r="AA126" i="60"/>
  <c r="Z124" i="60"/>
  <c r="B124" i="60"/>
  <c r="AR115" i="60"/>
  <c r="AQ115" i="60"/>
  <c r="AP115" i="60"/>
  <c r="AO115" i="60"/>
  <c r="AN115" i="60"/>
  <c r="AM115" i="60"/>
  <c r="AL115" i="60"/>
  <c r="AK115" i="60"/>
  <c r="AJ115" i="60"/>
  <c r="AI115" i="60"/>
  <c r="AH115" i="60"/>
  <c r="AG115" i="60"/>
  <c r="AF115" i="60"/>
  <c r="AE115" i="60"/>
  <c r="AD115" i="60"/>
  <c r="AC115" i="60"/>
  <c r="AB115" i="60"/>
  <c r="AA115" i="60"/>
  <c r="Z115" i="60"/>
  <c r="AR114" i="60"/>
  <c r="AQ114" i="60"/>
  <c r="AP114" i="60"/>
  <c r="AO114" i="60"/>
  <c r="AN114" i="60"/>
  <c r="AM114" i="60"/>
  <c r="AL114" i="60"/>
  <c r="AK114" i="60"/>
  <c r="AJ114" i="60"/>
  <c r="AI114" i="60"/>
  <c r="AH114" i="60"/>
  <c r="AG114" i="60"/>
  <c r="AF114" i="60"/>
  <c r="AE114" i="60"/>
  <c r="AD114" i="60"/>
  <c r="AC114" i="60"/>
  <c r="AB114" i="60"/>
  <c r="AA114" i="60"/>
  <c r="Z114" i="60"/>
  <c r="AR113" i="60"/>
  <c r="AQ113" i="60"/>
  <c r="AP113" i="60"/>
  <c r="AO113" i="60"/>
  <c r="AN113" i="60"/>
  <c r="AM113" i="60"/>
  <c r="AL113" i="60"/>
  <c r="AK113" i="60"/>
  <c r="AJ113" i="60"/>
  <c r="AI113" i="60"/>
  <c r="AH113" i="60"/>
  <c r="AG113" i="60"/>
  <c r="AF113" i="60"/>
  <c r="AE113" i="60"/>
  <c r="AD113" i="60"/>
  <c r="AC113" i="60"/>
  <c r="AB113" i="60"/>
  <c r="AA113" i="60"/>
  <c r="Z113" i="60"/>
  <c r="AR112" i="60"/>
  <c r="AQ112" i="60"/>
  <c r="AP112" i="60"/>
  <c r="AO112" i="60"/>
  <c r="AN112" i="60"/>
  <c r="AM112" i="60"/>
  <c r="AL112" i="60"/>
  <c r="AK112" i="60"/>
  <c r="AJ112" i="60"/>
  <c r="AI112" i="60"/>
  <c r="AH112" i="60"/>
  <c r="AG112" i="60"/>
  <c r="AF112" i="60"/>
  <c r="AE112" i="60"/>
  <c r="AD112" i="60"/>
  <c r="AC112" i="60"/>
  <c r="AB112" i="60"/>
  <c r="AA112" i="60"/>
  <c r="Z112" i="60"/>
  <c r="AR111" i="60"/>
  <c r="AQ111" i="60"/>
  <c r="AP111" i="60"/>
  <c r="AO111" i="60"/>
  <c r="AN111" i="60"/>
  <c r="AM111" i="60"/>
  <c r="AL111" i="60"/>
  <c r="AK111" i="60"/>
  <c r="AJ111" i="60"/>
  <c r="AI111" i="60"/>
  <c r="AH111" i="60"/>
  <c r="AG111" i="60"/>
  <c r="AF111" i="60"/>
  <c r="AE111" i="60"/>
  <c r="AD111" i="60"/>
  <c r="AC111" i="60"/>
  <c r="AB111" i="60"/>
  <c r="AA111" i="60"/>
  <c r="Z111" i="60"/>
  <c r="AR110" i="60"/>
  <c r="AQ110" i="60"/>
  <c r="AP110" i="60"/>
  <c r="AO110" i="60"/>
  <c r="AN110" i="60"/>
  <c r="AM110" i="60"/>
  <c r="AL110" i="60"/>
  <c r="AK110" i="60"/>
  <c r="AJ110" i="60"/>
  <c r="AI110" i="60"/>
  <c r="AH110" i="60"/>
  <c r="AG110" i="60"/>
  <c r="AF110" i="60"/>
  <c r="AE110" i="60"/>
  <c r="AD110" i="60"/>
  <c r="AC110" i="60"/>
  <c r="AB110" i="60"/>
  <c r="AA110" i="60"/>
  <c r="Z110" i="60"/>
  <c r="AR109" i="60"/>
  <c r="AQ109" i="60"/>
  <c r="AP109" i="60"/>
  <c r="AO109" i="60"/>
  <c r="AN109" i="60"/>
  <c r="AM109" i="60"/>
  <c r="AL109" i="60"/>
  <c r="AK109" i="60"/>
  <c r="AJ109" i="60"/>
  <c r="AI109" i="60"/>
  <c r="AH109" i="60"/>
  <c r="AG109" i="60"/>
  <c r="AF109" i="60"/>
  <c r="AE109" i="60"/>
  <c r="AD109" i="60"/>
  <c r="AC109" i="60"/>
  <c r="AB109" i="60"/>
  <c r="AA109" i="60"/>
  <c r="Z109" i="60"/>
  <c r="AR108" i="60"/>
  <c r="AQ108" i="60"/>
  <c r="AP108" i="60"/>
  <c r="AO108" i="60"/>
  <c r="AN108" i="60"/>
  <c r="AM108" i="60"/>
  <c r="AL108" i="60"/>
  <c r="AK108" i="60"/>
  <c r="AJ108" i="60"/>
  <c r="AI108" i="60"/>
  <c r="AH108" i="60"/>
  <c r="AG108" i="60"/>
  <c r="AF108" i="60"/>
  <c r="AE108" i="60"/>
  <c r="AD108" i="60"/>
  <c r="AC108" i="60"/>
  <c r="AB108" i="60"/>
  <c r="AA108" i="60"/>
  <c r="Z108" i="60"/>
  <c r="AR107" i="60"/>
  <c r="AQ107" i="60"/>
  <c r="AP107" i="60"/>
  <c r="AO107" i="60"/>
  <c r="AN107" i="60"/>
  <c r="AM107" i="60"/>
  <c r="AL107" i="60"/>
  <c r="AK107" i="60"/>
  <c r="AJ107" i="60"/>
  <c r="AI107" i="60"/>
  <c r="AH107" i="60"/>
  <c r="AG107" i="60"/>
  <c r="AF107" i="60"/>
  <c r="AE107" i="60"/>
  <c r="AD107" i="60"/>
  <c r="AC107" i="60"/>
  <c r="AB107" i="60"/>
  <c r="AA107" i="60"/>
  <c r="Z107" i="60"/>
  <c r="AR106" i="60"/>
  <c r="AQ106" i="60"/>
  <c r="AP106" i="60"/>
  <c r="AO106" i="60"/>
  <c r="AN106" i="60"/>
  <c r="AM106" i="60"/>
  <c r="AL106" i="60"/>
  <c r="AK106" i="60"/>
  <c r="AJ106" i="60"/>
  <c r="AI106" i="60"/>
  <c r="AH106" i="60"/>
  <c r="AG106" i="60"/>
  <c r="AF106" i="60"/>
  <c r="AE106" i="60"/>
  <c r="AD106" i="60"/>
  <c r="AC106" i="60"/>
  <c r="AB106" i="60"/>
  <c r="AA106" i="60"/>
  <c r="Z104" i="60"/>
  <c r="B104" i="60"/>
  <c r="AR95" i="60"/>
  <c r="AQ95" i="60"/>
  <c r="AP95" i="60"/>
  <c r="AO95" i="60"/>
  <c r="AN95" i="60"/>
  <c r="AM95" i="60"/>
  <c r="AL95" i="60"/>
  <c r="AK95" i="60"/>
  <c r="AJ95" i="60"/>
  <c r="AI95" i="60"/>
  <c r="AH95" i="60"/>
  <c r="AG95" i="60"/>
  <c r="AF95" i="60"/>
  <c r="AE95" i="60"/>
  <c r="AD95" i="60"/>
  <c r="AC95" i="60"/>
  <c r="AB95" i="60"/>
  <c r="AA95" i="60"/>
  <c r="Z95" i="60"/>
  <c r="AR94" i="60"/>
  <c r="AQ94" i="60"/>
  <c r="AP94" i="60"/>
  <c r="AO94" i="60"/>
  <c r="AN94" i="60"/>
  <c r="AM94" i="60"/>
  <c r="AL94" i="60"/>
  <c r="AK94" i="60"/>
  <c r="AJ94" i="60"/>
  <c r="AI94" i="60"/>
  <c r="AH94" i="60"/>
  <c r="AG94" i="60"/>
  <c r="AF94" i="60"/>
  <c r="AE94" i="60"/>
  <c r="AD94" i="60"/>
  <c r="AC94" i="60"/>
  <c r="AB94" i="60"/>
  <c r="AA94" i="60"/>
  <c r="Z94" i="60"/>
  <c r="AR93" i="60"/>
  <c r="AQ93" i="60"/>
  <c r="AP93" i="60"/>
  <c r="AO93" i="60"/>
  <c r="AN93" i="60"/>
  <c r="AM93" i="60"/>
  <c r="AL93" i="60"/>
  <c r="AK93" i="60"/>
  <c r="AJ93" i="60"/>
  <c r="AI93" i="60"/>
  <c r="AH93" i="60"/>
  <c r="AG93" i="60"/>
  <c r="AF93" i="60"/>
  <c r="AE93" i="60"/>
  <c r="AD93" i="60"/>
  <c r="AC93" i="60"/>
  <c r="AB93" i="60"/>
  <c r="AA93" i="60"/>
  <c r="Z93" i="60"/>
  <c r="AR92" i="60"/>
  <c r="AQ92" i="60"/>
  <c r="AP92" i="60"/>
  <c r="AO92" i="60"/>
  <c r="AN92" i="60"/>
  <c r="AM92" i="60"/>
  <c r="AL92" i="60"/>
  <c r="AK92" i="60"/>
  <c r="AJ92" i="60"/>
  <c r="AI92" i="60"/>
  <c r="AH92" i="60"/>
  <c r="AG92" i="60"/>
  <c r="AF92" i="60"/>
  <c r="AE92" i="60"/>
  <c r="AD92" i="60"/>
  <c r="AC92" i="60"/>
  <c r="AB92" i="60"/>
  <c r="AA92" i="60"/>
  <c r="Z92" i="60"/>
  <c r="AR91" i="60"/>
  <c r="AQ91" i="60"/>
  <c r="AP91" i="60"/>
  <c r="AO91" i="60"/>
  <c r="AN91" i="60"/>
  <c r="AM91" i="60"/>
  <c r="AL91" i="60"/>
  <c r="AK91" i="60"/>
  <c r="AJ91" i="60"/>
  <c r="AI91" i="60"/>
  <c r="AH91" i="60"/>
  <c r="AG91" i="60"/>
  <c r="AF91" i="60"/>
  <c r="AE91" i="60"/>
  <c r="AD91" i="60"/>
  <c r="AC91" i="60"/>
  <c r="AB91" i="60"/>
  <c r="AA91" i="60"/>
  <c r="Z91" i="60"/>
  <c r="AR90" i="60"/>
  <c r="AQ90" i="60"/>
  <c r="AP90" i="60"/>
  <c r="AO90" i="60"/>
  <c r="AN90" i="60"/>
  <c r="AM90" i="60"/>
  <c r="AL90" i="60"/>
  <c r="AK90" i="60"/>
  <c r="AJ90" i="60"/>
  <c r="AI90" i="60"/>
  <c r="AH90" i="60"/>
  <c r="AG90" i="60"/>
  <c r="AF90" i="60"/>
  <c r="AE90" i="60"/>
  <c r="AD90" i="60"/>
  <c r="AC90" i="60"/>
  <c r="AB90" i="60"/>
  <c r="AA90" i="60"/>
  <c r="Z90" i="60"/>
  <c r="AR89" i="60"/>
  <c r="AQ89" i="60"/>
  <c r="AP89" i="60"/>
  <c r="AO89" i="60"/>
  <c r="AN89" i="60"/>
  <c r="AM89" i="60"/>
  <c r="AL89" i="60"/>
  <c r="AK89" i="60"/>
  <c r="AJ89" i="60"/>
  <c r="AI89" i="60"/>
  <c r="AH89" i="60"/>
  <c r="AG89" i="60"/>
  <c r="AF89" i="60"/>
  <c r="AE89" i="60"/>
  <c r="AD89" i="60"/>
  <c r="AC89" i="60"/>
  <c r="AB89" i="60"/>
  <c r="AA89" i="60"/>
  <c r="Z89" i="60"/>
  <c r="AR88" i="60"/>
  <c r="AQ88" i="60"/>
  <c r="AP88" i="60"/>
  <c r="AO88" i="60"/>
  <c r="AN88" i="60"/>
  <c r="AM88" i="60"/>
  <c r="AL88" i="60"/>
  <c r="AK88" i="60"/>
  <c r="AJ88" i="60"/>
  <c r="AI88" i="60"/>
  <c r="AH88" i="60"/>
  <c r="AG88" i="60"/>
  <c r="AF88" i="60"/>
  <c r="AE88" i="60"/>
  <c r="AD88" i="60"/>
  <c r="AC88" i="60"/>
  <c r="AB88" i="60"/>
  <c r="AA88" i="60"/>
  <c r="Z88" i="60"/>
  <c r="AR87" i="60"/>
  <c r="AQ87" i="60"/>
  <c r="AP87" i="60"/>
  <c r="AO87" i="60"/>
  <c r="AN87" i="60"/>
  <c r="AM87" i="60"/>
  <c r="AL87" i="60"/>
  <c r="AK87" i="60"/>
  <c r="AJ87" i="60"/>
  <c r="AI87" i="60"/>
  <c r="AH87" i="60"/>
  <c r="AG87" i="60"/>
  <c r="AF87" i="60"/>
  <c r="AE87" i="60"/>
  <c r="AD87" i="60"/>
  <c r="AC87" i="60"/>
  <c r="AB87" i="60"/>
  <c r="AA87" i="60"/>
  <c r="Z87" i="60"/>
  <c r="AR86" i="60"/>
  <c r="AQ86" i="60"/>
  <c r="AP86" i="60"/>
  <c r="AO86" i="60"/>
  <c r="AN86" i="60"/>
  <c r="AM86" i="60"/>
  <c r="AL86" i="60"/>
  <c r="AK86" i="60"/>
  <c r="AJ86" i="60"/>
  <c r="AI86" i="60"/>
  <c r="AH86" i="60"/>
  <c r="AG86" i="60"/>
  <c r="AF86" i="60"/>
  <c r="AE86" i="60"/>
  <c r="AD86" i="60"/>
  <c r="AC86" i="60"/>
  <c r="AB86" i="60"/>
  <c r="AA86" i="60"/>
  <c r="Z84" i="60"/>
  <c r="B84" i="60"/>
  <c r="AR75" i="60"/>
  <c r="AQ75" i="60"/>
  <c r="AP75" i="60"/>
  <c r="AO75" i="60"/>
  <c r="AN75" i="60"/>
  <c r="AM75" i="60"/>
  <c r="AL75" i="60"/>
  <c r="AK75" i="60"/>
  <c r="AJ75" i="60"/>
  <c r="AI75" i="60"/>
  <c r="AH75" i="60"/>
  <c r="AG75" i="60"/>
  <c r="AF75" i="60"/>
  <c r="AE75" i="60"/>
  <c r="AD75" i="60"/>
  <c r="AC75" i="60"/>
  <c r="AB75" i="60"/>
  <c r="AA75" i="60"/>
  <c r="Z75" i="60"/>
  <c r="AR74" i="60"/>
  <c r="AQ74" i="60"/>
  <c r="AP74" i="60"/>
  <c r="AO74" i="60"/>
  <c r="AN74" i="60"/>
  <c r="AM74" i="60"/>
  <c r="AL74" i="60"/>
  <c r="AK74" i="60"/>
  <c r="AJ74" i="60"/>
  <c r="AI74" i="60"/>
  <c r="AH74" i="60"/>
  <c r="AG74" i="60"/>
  <c r="AF74" i="60"/>
  <c r="AE74" i="60"/>
  <c r="AD74" i="60"/>
  <c r="AC74" i="60"/>
  <c r="AB74" i="60"/>
  <c r="AA74" i="60"/>
  <c r="Z74" i="60"/>
  <c r="AR73" i="60"/>
  <c r="AQ73" i="60"/>
  <c r="AP73" i="60"/>
  <c r="AO73" i="60"/>
  <c r="AN73" i="60"/>
  <c r="AM73" i="60"/>
  <c r="AL73" i="60"/>
  <c r="AK73" i="60"/>
  <c r="AJ73" i="60"/>
  <c r="AI73" i="60"/>
  <c r="AH73" i="60"/>
  <c r="AG73" i="60"/>
  <c r="AF73" i="60"/>
  <c r="AE73" i="60"/>
  <c r="AD73" i="60"/>
  <c r="AC73" i="60"/>
  <c r="AB73" i="60"/>
  <c r="AA73" i="60"/>
  <c r="Z73" i="60"/>
  <c r="AR72" i="60"/>
  <c r="AQ72" i="60"/>
  <c r="AP72" i="60"/>
  <c r="AO72" i="60"/>
  <c r="AN72" i="60"/>
  <c r="AM72" i="60"/>
  <c r="AL72" i="60"/>
  <c r="AK72" i="60"/>
  <c r="AJ72" i="60"/>
  <c r="AI72" i="60"/>
  <c r="AH72" i="60"/>
  <c r="AG72" i="60"/>
  <c r="AF72" i="60"/>
  <c r="AE72" i="60"/>
  <c r="AD72" i="60"/>
  <c r="AC72" i="60"/>
  <c r="AB72" i="60"/>
  <c r="AA72" i="60"/>
  <c r="Z72" i="60"/>
  <c r="AR71" i="60"/>
  <c r="AQ71" i="60"/>
  <c r="AP71" i="60"/>
  <c r="AO71" i="60"/>
  <c r="AN71" i="60"/>
  <c r="AM71" i="60"/>
  <c r="AL71" i="60"/>
  <c r="AK71" i="60"/>
  <c r="AJ71" i="60"/>
  <c r="AI71" i="60"/>
  <c r="AH71" i="60"/>
  <c r="AG71" i="60"/>
  <c r="AF71" i="60"/>
  <c r="AE71" i="60"/>
  <c r="AD71" i="60"/>
  <c r="AC71" i="60"/>
  <c r="AB71" i="60"/>
  <c r="AA71" i="60"/>
  <c r="Z71" i="60"/>
  <c r="AR70" i="60"/>
  <c r="AQ70" i="60"/>
  <c r="AP70" i="60"/>
  <c r="AO70" i="60"/>
  <c r="AN70" i="60"/>
  <c r="AM70" i="60"/>
  <c r="AL70" i="60"/>
  <c r="AK70" i="60"/>
  <c r="AJ70" i="60"/>
  <c r="AI70" i="60"/>
  <c r="AH70" i="60"/>
  <c r="AG70" i="60"/>
  <c r="AF70" i="60"/>
  <c r="AE70" i="60"/>
  <c r="AD70" i="60"/>
  <c r="AC70" i="60"/>
  <c r="AB70" i="60"/>
  <c r="AA70" i="60"/>
  <c r="Z70" i="60"/>
  <c r="AR69" i="60"/>
  <c r="AQ69" i="60"/>
  <c r="AP69" i="60"/>
  <c r="AO69" i="60"/>
  <c r="AN69" i="60"/>
  <c r="AM69" i="60"/>
  <c r="AL69" i="60"/>
  <c r="AK69" i="60"/>
  <c r="AJ69" i="60"/>
  <c r="AI69" i="60"/>
  <c r="AH69" i="60"/>
  <c r="AG69" i="60"/>
  <c r="AF69" i="60"/>
  <c r="AE69" i="60"/>
  <c r="AD69" i="60"/>
  <c r="AC69" i="60"/>
  <c r="AB69" i="60"/>
  <c r="AA69" i="60"/>
  <c r="Z69" i="60"/>
  <c r="AR68" i="60"/>
  <c r="AQ68" i="60"/>
  <c r="AP68" i="60"/>
  <c r="AO68" i="60"/>
  <c r="AN68" i="60"/>
  <c r="AM68" i="60"/>
  <c r="AL68" i="60"/>
  <c r="AK68" i="60"/>
  <c r="AJ68" i="60"/>
  <c r="AI68" i="60"/>
  <c r="AH68" i="60"/>
  <c r="AG68" i="60"/>
  <c r="AF68" i="60"/>
  <c r="AE68" i="60"/>
  <c r="AD68" i="60"/>
  <c r="AC68" i="60"/>
  <c r="AB68" i="60"/>
  <c r="AA68" i="60"/>
  <c r="Z68" i="60"/>
  <c r="AR67" i="60"/>
  <c r="AQ67" i="60"/>
  <c r="AP67" i="60"/>
  <c r="AO67" i="60"/>
  <c r="AN67" i="60"/>
  <c r="AM67" i="60"/>
  <c r="AL67" i="60"/>
  <c r="AK67" i="60"/>
  <c r="AJ67" i="60"/>
  <c r="AI67" i="60"/>
  <c r="AH67" i="60"/>
  <c r="AG67" i="60"/>
  <c r="AF67" i="60"/>
  <c r="AE67" i="60"/>
  <c r="AD67" i="60"/>
  <c r="AC67" i="60"/>
  <c r="AB67" i="60"/>
  <c r="AA67" i="60"/>
  <c r="Z67" i="60"/>
  <c r="AR66" i="60"/>
  <c r="AQ66" i="60"/>
  <c r="AP66" i="60"/>
  <c r="AO66" i="60"/>
  <c r="AN66" i="60"/>
  <c r="AM66" i="60"/>
  <c r="AL66" i="60"/>
  <c r="AK66" i="60"/>
  <c r="AJ66" i="60"/>
  <c r="AI66" i="60"/>
  <c r="AH66" i="60"/>
  <c r="AG66" i="60"/>
  <c r="AF66" i="60"/>
  <c r="AE66" i="60"/>
  <c r="AD66" i="60"/>
  <c r="AC66" i="60"/>
  <c r="AB66" i="60"/>
  <c r="AA66" i="60"/>
  <c r="Z64" i="60"/>
  <c r="B64" i="60"/>
  <c r="AR55" i="60"/>
  <c r="AQ55" i="60"/>
  <c r="AP55" i="60"/>
  <c r="AO55" i="60"/>
  <c r="AN55" i="60"/>
  <c r="AM55" i="60"/>
  <c r="AL55" i="60"/>
  <c r="AK55" i="60"/>
  <c r="AJ55" i="60"/>
  <c r="AI55" i="60"/>
  <c r="AH55" i="60"/>
  <c r="AG55" i="60"/>
  <c r="AF55" i="60"/>
  <c r="AE55" i="60"/>
  <c r="AD55" i="60"/>
  <c r="AC55" i="60"/>
  <c r="AB55" i="60"/>
  <c r="AA55" i="60"/>
  <c r="Z55" i="60"/>
  <c r="AR54" i="60"/>
  <c r="AQ54" i="60"/>
  <c r="AP54" i="60"/>
  <c r="AO54" i="60"/>
  <c r="AN54" i="60"/>
  <c r="AM54" i="60"/>
  <c r="AL54" i="60"/>
  <c r="AK54" i="60"/>
  <c r="AJ54" i="60"/>
  <c r="AI54" i="60"/>
  <c r="AH54" i="60"/>
  <c r="AG54" i="60"/>
  <c r="AF54" i="60"/>
  <c r="AE54" i="60"/>
  <c r="AD54" i="60"/>
  <c r="AC54" i="60"/>
  <c r="AB54" i="60"/>
  <c r="AA54" i="60"/>
  <c r="Z54" i="60"/>
  <c r="AR53" i="60"/>
  <c r="AQ53" i="60"/>
  <c r="AP53" i="60"/>
  <c r="AO53" i="60"/>
  <c r="AN53" i="60"/>
  <c r="AM53" i="60"/>
  <c r="AL53" i="60"/>
  <c r="AK53" i="60"/>
  <c r="AJ53" i="60"/>
  <c r="AI53" i="60"/>
  <c r="AH53" i="60"/>
  <c r="AG53" i="60"/>
  <c r="AF53" i="60"/>
  <c r="AE53" i="60"/>
  <c r="AD53" i="60"/>
  <c r="AC53" i="60"/>
  <c r="AB53" i="60"/>
  <c r="AA53" i="60"/>
  <c r="Z53" i="60"/>
  <c r="AR52" i="60"/>
  <c r="AQ52" i="60"/>
  <c r="AP52" i="60"/>
  <c r="AO52" i="60"/>
  <c r="AN52" i="60"/>
  <c r="AM52" i="60"/>
  <c r="AL52" i="60"/>
  <c r="AK52" i="60"/>
  <c r="AJ52" i="60"/>
  <c r="AI52" i="60"/>
  <c r="AH52" i="60"/>
  <c r="AG52" i="60"/>
  <c r="AF52" i="60"/>
  <c r="AE52" i="60"/>
  <c r="AD52" i="60"/>
  <c r="AC52" i="60"/>
  <c r="AB52" i="60"/>
  <c r="AA52" i="60"/>
  <c r="Z52" i="60"/>
  <c r="AR51" i="60"/>
  <c r="AQ51" i="60"/>
  <c r="AP51" i="60"/>
  <c r="AO51" i="60"/>
  <c r="AN51" i="60"/>
  <c r="AM51" i="60"/>
  <c r="AL51" i="60"/>
  <c r="AK51" i="60"/>
  <c r="AJ51" i="60"/>
  <c r="AI51" i="60"/>
  <c r="AH51" i="60"/>
  <c r="AG51" i="60"/>
  <c r="AF51" i="60"/>
  <c r="AE51" i="60"/>
  <c r="AD51" i="60"/>
  <c r="AC51" i="60"/>
  <c r="AB51" i="60"/>
  <c r="AA51" i="60"/>
  <c r="Z51" i="60"/>
  <c r="AR50" i="60"/>
  <c r="AQ50" i="60"/>
  <c r="AP50" i="60"/>
  <c r="AO50" i="60"/>
  <c r="AN50" i="60"/>
  <c r="AM50" i="60"/>
  <c r="AL50" i="60"/>
  <c r="AK50" i="60"/>
  <c r="AJ50" i="60"/>
  <c r="AI50" i="60"/>
  <c r="AH50" i="60"/>
  <c r="AG50" i="60"/>
  <c r="AF50" i="60"/>
  <c r="AE50" i="60"/>
  <c r="AD50" i="60"/>
  <c r="AC50" i="60"/>
  <c r="AB50" i="60"/>
  <c r="AA50" i="60"/>
  <c r="Z50" i="60"/>
  <c r="AR49" i="60"/>
  <c r="AQ49" i="60"/>
  <c r="AP49" i="60"/>
  <c r="AO49" i="60"/>
  <c r="AN49" i="60"/>
  <c r="AM49" i="60"/>
  <c r="AL49" i="60"/>
  <c r="AK49" i="60"/>
  <c r="AJ49" i="60"/>
  <c r="AI49" i="60"/>
  <c r="AH49" i="60"/>
  <c r="AG49" i="60"/>
  <c r="AF49" i="60"/>
  <c r="AE49" i="60"/>
  <c r="AD49" i="60"/>
  <c r="AC49" i="60"/>
  <c r="AB49" i="60"/>
  <c r="AA49" i="60"/>
  <c r="Z49" i="60"/>
  <c r="AR48" i="60"/>
  <c r="AQ48" i="60"/>
  <c r="AP48" i="60"/>
  <c r="AO48" i="60"/>
  <c r="AN48" i="60"/>
  <c r="AM48" i="60"/>
  <c r="AL48" i="60"/>
  <c r="AK48" i="60"/>
  <c r="AJ48" i="60"/>
  <c r="AI48" i="60"/>
  <c r="AH48" i="60"/>
  <c r="AG48" i="60"/>
  <c r="AF48" i="60"/>
  <c r="AE48" i="60"/>
  <c r="AD48" i="60"/>
  <c r="AC48" i="60"/>
  <c r="AB48" i="60"/>
  <c r="AA48" i="60"/>
  <c r="Z48" i="60"/>
  <c r="AR47" i="60"/>
  <c r="AQ47" i="60"/>
  <c r="AP47" i="60"/>
  <c r="AO47" i="60"/>
  <c r="AN47" i="60"/>
  <c r="AM47" i="60"/>
  <c r="AL47" i="60"/>
  <c r="AK47" i="60"/>
  <c r="AJ47" i="60"/>
  <c r="AI47" i="60"/>
  <c r="AH47" i="60"/>
  <c r="AG47" i="60"/>
  <c r="AF47" i="60"/>
  <c r="AE47" i="60"/>
  <c r="AD47" i="60"/>
  <c r="AC47" i="60"/>
  <c r="AB47" i="60"/>
  <c r="AA47" i="60"/>
  <c r="Z47" i="60"/>
  <c r="AR46" i="60"/>
  <c r="AQ46" i="60"/>
  <c r="AP46" i="60"/>
  <c r="AO46" i="60"/>
  <c r="AN46" i="60"/>
  <c r="AM46" i="60"/>
  <c r="AL46" i="60"/>
  <c r="AK46" i="60"/>
  <c r="AJ46" i="60"/>
  <c r="AI46" i="60"/>
  <c r="AH46" i="60"/>
  <c r="AG46" i="60"/>
  <c r="AF46" i="60"/>
  <c r="AE46" i="60"/>
  <c r="AD46" i="60"/>
  <c r="AC46" i="60"/>
  <c r="AB46" i="60"/>
  <c r="AA46" i="60"/>
  <c r="Z44" i="60"/>
  <c r="B44" i="60"/>
  <c r="AR35" i="60"/>
  <c r="AQ35" i="60"/>
  <c r="AP35" i="60"/>
  <c r="AO35" i="60"/>
  <c r="AN35" i="60"/>
  <c r="AM35" i="60"/>
  <c r="AL35" i="60"/>
  <c r="AK35" i="60"/>
  <c r="AJ35" i="60"/>
  <c r="AI35" i="60"/>
  <c r="AH35" i="60"/>
  <c r="AG35" i="60"/>
  <c r="AF35" i="60"/>
  <c r="AE35" i="60"/>
  <c r="AD35" i="60"/>
  <c r="AC35" i="60"/>
  <c r="AB35" i="60"/>
  <c r="AA35" i="60"/>
  <c r="Z35" i="60"/>
  <c r="AR34" i="60"/>
  <c r="AQ34" i="60"/>
  <c r="AP34" i="60"/>
  <c r="AO34" i="60"/>
  <c r="AN34" i="60"/>
  <c r="AM34" i="60"/>
  <c r="AL34" i="60"/>
  <c r="AK34" i="60"/>
  <c r="AJ34" i="60"/>
  <c r="AI34" i="60"/>
  <c r="AH34" i="60"/>
  <c r="AG34" i="60"/>
  <c r="AF34" i="60"/>
  <c r="AE34" i="60"/>
  <c r="AD34" i="60"/>
  <c r="AC34" i="60"/>
  <c r="AB34" i="60"/>
  <c r="AA34" i="60"/>
  <c r="Z34" i="60"/>
  <c r="AR33" i="60"/>
  <c r="AQ33" i="60"/>
  <c r="AP33" i="60"/>
  <c r="AO33" i="60"/>
  <c r="AN33" i="60"/>
  <c r="AM33" i="60"/>
  <c r="AL33" i="60"/>
  <c r="AK33" i="60"/>
  <c r="AJ33" i="60"/>
  <c r="AI33" i="60"/>
  <c r="AH33" i="60"/>
  <c r="AG33" i="60"/>
  <c r="AF33" i="60"/>
  <c r="AE33" i="60"/>
  <c r="AD33" i="60"/>
  <c r="AC33" i="60"/>
  <c r="AB33" i="60"/>
  <c r="AA33" i="60"/>
  <c r="Z33" i="60"/>
  <c r="AR32" i="60"/>
  <c r="AQ32" i="60"/>
  <c r="AP32" i="60"/>
  <c r="AO32" i="60"/>
  <c r="AN32" i="60"/>
  <c r="AM32" i="60"/>
  <c r="AL32" i="60"/>
  <c r="AK32" i="60"/>
  <c r="AJ32" i="60"/>
  <c r="AI32" i="60"/>
  <c r="AH32" i="60"/>
  <c r="AG32" i="60"/>
  <c r="AF32" i="60"/>
  <c r="AE32" i="60"/>
  <c r="AD32" i="60"/>
  <c r="AC32" i="60"/>
  <c r="AB32" i="60"/>
  <c r="AA32" i="60"/>
  <c r="Z32" i="60"/>
  <c r="AR31" i="60"/>
  <c r="AQ31" i="60"/>
  <c r="AP31" i="60"/>
  <c r="AO31" i="60"/>
  <c r="AN31" i="60"/>
  <c r="AM31" i="60"/>
  <c r="AL31" i="60"/>
  <c r="AK31" i="60"/>
  <c r="AJ31" i="60"/>
  <c r="AI31" i="60"/>
  <c r="AH31" i="60"/>
  <c r="AG31" i="60"/>
  <c r="AF31" i="60"/>
  <c r="AE31" i="60"/>
  <c r="AD31" i="60"/>
  <c r="AC31" i="60"/>
  <c r="AB31" i="60"/>
  <c r="AA31" i="60"/>
  <c r="Z31" i="60"/>
  <c r="AR30" i="60"/>
  <c r="AQ30" i="60"/>
  <c r="AP30" i="60"/>
  <c r="AO30" i="60"/>
  <c r="AN30" i="60"/>
  <c r="AM30" i="60"/>
  <c r="AL30" i="60"/>
  <c r="AK30" i="60"/>
  <c r="AJ30" i="60"/>
  <c r="AI30" i="60"/>
  <c r="AH30" i="60"/>
  <c r="AG30" i="60"/>
  <c r="AF30" i="60"/>
  <c r="AE30" i="60"/>
  <c r="AD30" i="60"/>
  <c r="AC30" i="60"/>
  <c r="AB30" i="60"/>
  <c r="AA30" i="60"/>
  <c r="Z30" i="60"/>
  <c r="AR29" i="60"/>
  <c r="AQ29" i="60"/>
  <c r="AP29" i="60"/>
  <c r="AO29" i="60"/>
  <c r="AN29" i="60"/>
  <c r="AM29" i="60"/>
  <c r="AL29" i="60"/>
  <c r="AK29" i="60"/>
  <c r="AJ29" i="60"/>
  <c r="AI29" i="60"/>
  <c r="AH29" i="60"/>
  <c r="AG29" i="60"/>
  <c r="AF29" i="60"/>
  <c r="AE29" i="60"/>
  <c r="AD29" i="60"/>
  <c r="AC29" i="60"/>
  <c r="AB29" i="60"/>
  <c r="AA29" i="60"/>
  <c r="Z29" i="60"/>
  <c r="AR28" i="60"/>
  <c r="AQ28" i="60"/>
  <c r="AP28" i="60"/>
  <c r="AO28" i="60"/>
  <c r="AN28" i="60"/>
  <c r="AM28" i="60"/>
  <c r="AL28" i="60"/>
  <c r="AK28" i="60"/>
  <c r="AJ28" i="60"/>
  <c r="AI28" i="60"/>
  <c r="AH28" i="60"/>
  <c r="AG28" i="60"/>
  <c r="AF28" i="60"/>
  <c r="AE28" i="60"/>
  <c r="AD28" i="60"/>
  <c r="AC28" i="60"/>
  <c r="AB28" i="60"/>
  <c r="AA28" i="60"/>
  <c r="Z28" i="60"/>
  <c r="AR27" i="60"/>
  <c r="AQ27" i="60"/>
  <c r="AP27" i="60"/>
  <c r="AO27" i="60"/>
  <c r="AN27" i="60"/>
  <c r="AM27" i="60"/>
  <c r="AL27" i="60"/>
  <c r="AK27" i="60"/>
  <c r="AJ27" i="60"/>
  <c r="AI27" i="60"/>
  <c r="AH27" i="60"/>
  <c r="AG27" i="60"/>
  <c r="AF27" i="60"/>
  <c r="AE27" i="60"/>
  <c r="AD27" i="60"/>
  <c r="AC27" i="60"/>
  <c r="AB27" i="60"/>
  <c r="AA27" i="60"/>
  <c r="Z27" i="60"/>
  <c r="AR26" i="60"/>
  <c r="AQ26" i="60"/>
  <c r="AP26" i="60"/>
  <c r="AO26" i="60"/>
  <c r="AN26" i="60"/>
  <c r="AM26" i="60"/>
  <c r="AL26" i="60"/>
  <c r="AK26" i="60"/>
  <c r="AJ26" i="60"/>
  <c r="AI26" i="60"/>
  <c r="AH26" i="60"/>
  <c r="AG26" i="60"/>
  <c r="AF26" i="60"/>
  <c r="AE26" i="60"/>
  <c r="AD26" i="60"/>
  <c r="AC26" i="60"/>
  <c r="AB26" i="60"/>
  <c r="AA26" i="60"/>
  <c r="Z24" i="60"/>
  <c r="B24" i="60"/>
  <c r="B4" i="60"/>
  <c r="AV1" i="26"/>
  <c r="L20" i="61"/>
  <c r="M20" i="61" s="1" a="1"/>
  <c r="M20" i="61" s="1"/>
  <c r="L14" i="61"/>
  <c r="M14" i="61" s="1" a="1"/>
  <c r="M14" i="61" s="1"/>
  <c r="L8" i="61"/>
  <c r="M8" i="61" s="1" a="1"/>
  <c r="M8" i="61" s="1"/>
  <c r="EN1" i="26"/>
  <c r="EN68" i="26" l="1"/>
  <c r="EN5" i="26"/>
  <c r="EN13" i="26"/>
  <c r="EN21" i="26"/>
  <c r="EN29" i="26"/>
  <c r="EN37" i="26"/>
  <c r="EN45" i="26"/>
  <c r="EN53" i="26"/>
  <c r="EN61" i="26"/>
  <c r="EN64" i="26"/>
  <c r="EN24" i="26"/>
  <c r="EN48" i="26"/>
  <c r="EN65" i="26"/>
  <c r="EN17" i="26"/>
  <c r="EN33" i="26"/>
  <c r="EN57" i="26"/>
  <c r="EN66" i="26"/>
  <c r="EN18" i="26"/>
  <c r="EN42" i="26"/>
  <c r="EN67" i="26"/>
  <c r="EN11" i="26"/>
  <c r="EN27" i="26"/>
  <c r="EN51" i="26"/>
  <c r="EN62" i="26"/>
  <c r="EN6" i="26"/>
  <c r="EN14" i="26"/>
  <c r="EN22" i="26"/>
  <c r="EN30" i="26"/>
  <c r="EN38" i="26"/>
  <c r="EN46" i="26"/>
  <c r="EN54" i="26"/>
  <c r="EN3" i="26"/>
  <c r="EN8" i="26"/>
  <c r="EN16" i="26"/>
  <c r="EN32" i="26"/>
  <c r="EN56" i="26"/>
  <c r="EN49" i="26"/>
  <c r="EN10" i="26"/>
  <c r="EN34" i="26"/>
  <c r="EN58" i="26"/>
  <c r="EN63" i="26"/>
  <c r="EN7" i="26"/>
  <c r="EN15" i="26"/>
  <c r="EN23" i="26"/>
  <c r="EN31" i="26"/>
  <c r="EN39" i="26"/>
  <c r="EN47" i="26"/>
  <c r="EN55" i="26"/>
  <c r="EN40" i="26"/>
  <c r="EN9" i="26"/>
  <c r="EN25" i="26"/>
  <c r="EN41" i="26"/>
  <c r="EN26" i="26"/>
  <c r="EN50" i="26"/>
  <c r="EN19" i="26"/>
  <c r="EN35" i="26"/>
  <c r="EN43" i="26"/>
  <c r="EN59" i="26"/>
  <c r="EN4" i="26"/>
  <c r="EN12" i="26"/>
  <c r="EN20" i="26"/>
  <c r="EN28" i="26"/>
  <c r="EN36" i="26"/>
  <c r="EN44" i="26"/>
  <c r="EN52" i="26"/>
  <c r="EN60" i="26"/>
  <c r="AV6" i="26"/>
  <c r="AV18" i="26"/>
  <c r="AV11" i="26"/>
  <c r="AV14" i="26"/>
  <c r="AV12" i="26"/>
  <c r="AV13" i="26"/>
  <c r="AV15" i="26"/>
  <c r="AV16" i="26"/>
  <c r="AV17" i="26"/>
  <c r="AV8" i="26"/>
  <c r="AV7" i="26"/>
  <c r="AV4" i="26"/>
  <c r="EN2" i="26"/>
  <c r="AV2" i="26"/>
  <c r="AV9" i="26"/>
  <c r="AV10" i="26"/>
  <c r="AV5" i="26"/>
  <c r="AV3" i="26"/>
  <c r="B148" i="64" l="1"/>
  <c r="B128" i="64"/>
  <c r="B108" i="64"/>
  <c r="B88" i="64"/>
  <c r="B68" i="64"/>
  <c r="B48" i="64"/>
  <c r="B28" i="64"/>
  <c r="B8" i="64"/>
  <c r="F1" i="46"/>
  <c r="J1" i="46"/>
  <c r="N1" i="46"/>
  <c r="D2" i="46"/>
  <c r="K2" i="46"/>
  <c r="L2" i="46"/>
  <c r="M2" i="46"/>
  <c r="O2" i="46"/>
  <c r="P2" i="46"/>
  <c r="Q2" i="46"/>
  <c r="R2" i="46"/>
  <c r="S2" i="46"/>
  <c r="T2" i="46"/>
  <c r="U2" i="46"/>
  <c r="F5" i="46"/>
  <c r="G5" i="46"/>
  <c r="H5" i="46"/>
  <c r="I5" i="46"/>
  <c r="F6" i="46"/>
  <c r="G6" i="46"/>
  <c r="H6" i="46"/>
  <c r="I6" i="46"/>
  <c r="R6" i="46"/>
  <c r="S6" i="46"/>
  <c r="T6" i="46"/>
  <c r="U6" i="46"/>
  <c r="F7" i="46"/>
  <c r="G7" i="46"/>
  <c r="H7" i="46"/>
  <c r="I7" i="46"/>
  <c r="J7" i="46"/>
  <c r="K7" i="46"/>
  <c r="L7" i="46"/>
  <c r="M7" i="46"/>
  <c r="R7" i="46"/>
  <c r="S7" i="46"/>
  <c r="T7" i="46"/>
  <c r="U7" i="46"/>
  <c r="F8" i="46"/>
  <c r="G8" i="46"/>
  <c r="H8" i="46"/>
  <c r="I8" i="46"/>
  <c r="J8" i="46"/>
  <c r="K8" i="46"/>
  <c r="L8" i="46"/>
  <c r="M8" i="46"/>
  <c r="R8" i="46"/>
  <c r="S8" i="46"/>
  <c r="T8" i="46"/>
  <c r="U8" i="46"/>
  <c r="F9" i="46"/>
  <c r="G9" i="46"/>
  <c r="H9" i="46"/>
  <c r="I9" i="46"/>
  <c r="J9" i="46"/>
  <c r="K9" i="46"/>
  <c r="L9" i="46"/>
  <c r="M9" i="46"/>
  <c r="R9" i="46"/>
  <c r="S9" i="46"/>
  <c r="T9" i="46"/>
  <c r="U9" i="46"/>
  <c r="F10" i="46"/>
  <c r="G10" i="46"/>
  <c r="H10" i="46"/>
  <c r="I10" i="46"/>
  <c r="J10" i="46"/>
  <c r="K10" i="46"/>
  <c r="L10" i="46"/>
  <c r="M10" i="46"/>
  <c r="R10" i="46"/>
  <c r="S10" i="46"/>
  <c r="T10" i="46"/>
  <c r="U10" i="46"/>
  <c r="F11" i="46"/>
  <c r="G11" i="46"/>
  <c r="H11" i="46"/>
  <c r="I11" i="46"/>
  <c r="J11" i="46"/>
  <c r="K11" i="46"/>
  <c r="L11" i="46"/>
  <c r="M11" i="46"/>
  <c r="R11" i="46"/>
  <c r="S11" i="46"/>
  <c r="T11" i="46"/>
  <c r="U11" i="46"/>
  <c r="F12" i="46"/>
  <c r="G12" i="46"/>
  <c r="H12" i="46"/>
  <c r="I12" i="46"/>
  <c r="J12" i="46"/>
  <c r="K12" i="46"/>
  <c r="L12" i="46"/>
  <c r="M12" i="46"/>
  <c r="R12" i="46"/>
  <c r="S12" i="46"/>
  <c r="T12" i="46"/>
  <c r="U12" i="46"/>
  <c r="F15" i="46"/>
  <c r="F30" i="46" s="1"/>
  <c r="F43" i="46" s="1"/>
  <c r="F58" i="46" s="1"/>
  <c r="F71" i="46" s="1"/>
  <c r="F83" i="46" s="1"/>
  <c r="F95" i="46" s="1"/>
  <c r="F107" i="46" s="1"/>
  <c r="F119" i="46" s="1"/>
  <c r="F131" i="46" s="1"/>
  <c r="J15" i="46"/>
  <c r="J30" i="46" s="1"/>
  <c r="J43" i="46" s="1"/>
  <c r="J58" i="46" s="1"/>
  <c r="J71" i="46" s="1"/>
  <c r="J83" i="46" s="1"/>
  <c r="J95" i="46" s="1"/>
  <c r="J107" i="46" s="1"/>
  <c r="J119" i="46" s="1"/>
  <c r="J131" i="46" s="1"/>
  <c r="N15" i="46"/>
  <c r="N16" i="46" s="1"/>
  <c r="N2" i="46" s="1"/>
  <c r="B6" i="46" s="1"/>
  <c r="R15" i="46"/>
  <c r="D16" i="46"/>
  <c r="G16" i="46"/>
  <c r="G2" i="46" s="1"/>
  <c r="H16" i="46"/>
  <c r="H2" i="46" s="1"/>
  <c r="I16" i="46"/>
  <c r="I2" i="46" s="1"/>
  <c r="G17" i="46"/>
  <c r="G3" i="46" s="1"/>
  <c r="H17" i="46"/>
  <c r="H3" i="46" s="1"/>
  <c r="I17" i="46"/>
  <c r="I3" i="46" s="1"/>
  <c r="K17" i="46"/>
  <c r="K3" i="46" s="1"/>
  <c r="L17" i="46"/>
  <c r="L3" i="46" s="1"/>
  <c r="M17" i="46"/>
  <c r="M3" i="46" s="1"/>
  <c r="O17" i="46"/>
  <c r="O3" i="46" s="1"/>
  <c r="P17" i="46"/>
  <c r="P3" i="46" s="1"/>
  <c r="Q17" i="46"/>
  <c r="Q3" i="46" s="1"/>
  <c r="S17" i="46"/>
  <c r="S3" i="46" s="1"/>
  <c r="T17" i="46"/>
  <c r="T3" i="46" s="1"/>
  <c r="U17" i="46"/>
  <c r="U3" i="46" s="1"/>
  <c r="G18" i="46"/>
  <c r="G4" i="46" s="1"/>
  <c r="H18" i="46"/>
  <c r="H4" i="46" s="1"/>
  <c r="I18" i="46"/>
  <c r="I4" i="46" s="1"/>
  <c r="K18" i="46"/>
  <c r="K4" i="46" s="1"/>
  <c r="L18" i="46"/>
  <c r="M18" i="46"/>
  <c r="M4" i="46" s="1"/>
  <c r="O18" i="46"/>
  <c r="O4" i="46" s="1"/>
  <c r="P18" i="46"/>
  <c r="P4" i="46" s="1"/>
  <c r="Q18" i="46"/>
  <c r="Q4" i="46" s="1"/>
  <c r="S18" i="46"/>
  <c r="S4" i="46" s="1"/>
  <c r="T18" i="46"/>
  <c r="U18" i="46"/>
  <c r="U4" i="46" s="1"/>
  <c r="K19" i="46"/>
  <c r="K5" i="46" s="1"/>
  <c r="L19" i="46"/>
  <c r="L5" i="46" s="1"/>
  <c r="M19" i="46"/>
  <c r="M5" i="46" s="1"/>
  <c r="O19" i="46"/>
  <c r="O5" i="46" s="1"/>
  <c r="P19" i="46"/>
  <c r="P34" i="46" s="1"/>
  <c r="P47" i="46" s="1"/>
  <c r="P62" i="46" s="1"/>
  <c r="P75" i="46" s="1"/>
  <c r="P87" i="46" s="1"/>
  <c r="P99" i="46" s="1"/>
  <c r="P111" i="46" s="1"/>
  <c r="P123" i="46" s="1"/>
  <c r="P135" i="46" s="1"/>
  <c r="Q19" i="46"/>
  <c r="Q5" i="46" s="1"/>
  <c r="S19" i="46"/>
  <c r="S5" i="46" s="1"/>
  <c r="T19" i="46"/>
  <c r="U19" i="46"/>
  <c r="U5" i="46" s="1"/>
  <c r="K20" i="46"/>
  <c r="K6" i="46" s="1"/>
  <c r="L20" i="46"/>
  <c r="L6" i="46" s="1"/>
  <c r="M20" i="46"/>
  <c r="M6" i="46" s="1"/>
  <c r="O20" i="46"/>
  <c r="O6" i="46" s="1"/>
  <c r="P20" i="46"/>
  <c r="Q20" i="46"/>
  <c r="Q6" i="46" s="1"/>
  <c r="O21" i="46"/>
  <c r="O7" i="46" s="1"/>
  <c r="P21" i="46"/>
  <c r="P7" i="46" s="1"/>
  <c r="Q21" i="46"/>
  <c r="Q7" i="46" s="1"/>
  <c r="O22" i="46"/>
  <c r="O8" i="46" s="1"/>
  <c r="P22" i="46"/>
  <c r="P8" i="46" s="1"/>
  <c r="Q22" i="46"/>
  <c r="Q8" i="46" s="1"/>
  <c r="O23" i="46"/>
  <c r="O38" i="46" s="1"/>
  <c r="O51" i="46" s="1"/>
  <c r="O66" i="46" s="1"/>
  <c r="O79" i="46" s="1"/>
  <c r="O91" i="46" s="1"/>
  <c r="O103" i="46" s="1"/>
  <c r="O115" i="46" s="1"/>
  <c r="O127" i="46" s="1"/>
  <c r="O139" i="46" s="1"/>
  <c r="P23" i="46"/>
  <c r="P9" i="46" s="1"/>
  <c r="Q23" i="46"/>
  <c r="Q9" i="46" s="1"/>
  <c r="O24" i="46"/>
  <c r="O10" i="46" s="1"/>
  <c r="P24" i="46"/>
  <c r="P10" i="46" s="1"/>
  <c r="Q24" i="46"/>
  <c r="Q10" i="46" s="1"/>
  <c r="O25" i="46"/>
  <c r="O11" i="46" s="1"/>
  <c r="P25" i="46"/>
  <c r="P11" i="46" s="1"/>
  <c r="Q25" i="46"/>
  <c r="O26" i="46"/>
  <c r="O12" i="46" s="1"/>
  <c r="P26" i="46"/>
  <c r="P12" i="46" s="1"/>
  <c r="Q26" i="46"/>
  <c r="Q12" i="46" s="1"/>
  <c r="G30" i="46"/>
  <c r="G43" i="46" s="1"/>
  <c r="G58" i="46" s="1"/>
  <c r="G71" i="46" s="1"/>
  <c r="G83" i="46" s="1"/>
  <c r="G95" i="46" s="1"/>
  <c r="H30" i="46"/>
  <c r="I30" i="46"/>
  <c r="K30" i="46"/>
  <c r="L30" i="46"/>
  <c r="M30" i="46"/>
  <c r="O30" i="46"/>
  <c r="O43" i="46" s="1"/>
  <c r="O58" i="46" s="1"/>
  <c r="O71" i="46" s="1"/>
  <c r="O83" i="46" s="1"/>
  <c r="O95" i="46" s="1"/>
  <c r="P30" i="46"/>
  <c r="Q30" i="46"/>
  <c r="C31" i="46"/>
  <c r="D31" i="46"/>
  <c r="I31" i="46"/>
  <c r="I44" i="46" s="1"/>
  <c r="I59" i="46" s="1"/>
  <c r="I72" i="46" s="1"/>
  <c r="I84" i="46" s="1"/>
  <c r="I96" i="46" s="1"/>
  <c r="I108" i="46" s="1"/>
  <c r="I120" i="46" s="1"/>
  <c r="I132" i="46" s="1"/>
  <c r="K31" i="46"/>
  <c r="L31" i="46"/>
  <c r="M31" i="46"/>
  <c r="O31" i="46"/>
  <c r="P31" i="46"/>
  <c r="Q31" i="46"/>
  <c r="Q44" i="46" s="1"/>
  <c r="C32" i="46"/>
  <c r="I32" i="46"/>
  <c r="I45" i="46" s="1"/>
  <c r="I60" i="46" s="1"/>
  <c r="I73" i="46" s="1"/>
  <c r="I85" i="46" s="1"/>
  <c r="I97" i="46" s="1"/>
  <c r="I109" i="46" s="1"/>
  <c r="I121" i="46" s="1"/>
  <c r="I133" i="46" s="1"/>
  <c r="K32" i="46"/>
  <c r="O32" i="46"/>
  <c r="O45" i="46" s="1"/>
  <c r="O60" i="46" s="1"/>
  <c r="O73" i="46" s="1"/>
  <c r="O85" i="46" s="1"/>
  <c r="O97" i="46" s="1"/>
  <c r="O109" i="46" s="1"/>
  <c r="O121" i="46" s="1"/>
  <c r="O133" i="46" s="1"/>
  <c r="Q32" i="46"/>
  <c r="Q45" i="46" s="1"/>
  <c r="Q60" i="46" s="1"/>
  <c r="Q73" i="46" s="1"/>
  <c r="Q85" i="46" s="1"/>
  <c r="Q97" i="46" s="1"/>
  <c r="Q109" i="46" s="1"/>
  <c r="Q121" i="46" s="1"/>
  <c r="Q133" i="46" s="1"/>
  <c r="K33" i="46"/>
  <c r="K46" i="46" s="1"/>
  <c r="K61" i="46" s="1"/>
  <c r="K74" i="46" s="1"/>
  <c r="K86" i="46" s="1"/>
  <c r="K98" i="46" s="1"/>
  <c r="K110" i="46" s="1"/>
  <c r="K122" i="46" s="1"/>
  <c r="K134" i="46" s="1"/>
  <c r="M33" i="46"/>
  <c r="M46" i="46" s="1"/>
  <c r="M61" i="46" s="1"/>
  <c r="M74" i="46" s="1"/>
  <c r="M86" i="46" s="1"/>
  <c r="M98" i="46" s="1"/>
  <c r="M110" i="46" s="1"/>
  <c r="M122" i="46" s="1"/>
  <c r="M134" i="46" s="1"/>
  <c r="P33" i="46"/>
  <c r="P46" i="46" s="1"/>
  <c r="P61" i="46" s="1"/>
  <c r="P74" i="46" s="1"/>
  <c r="P86" i="46" s="1"/>
  <c r="P98" i="46" s="1"/>
  <c r="P110" i="46" s="1"/>
  <c r="P122" i="46" s="1"/>
  <c r="P134" i="46" s="1"/>
  <c r="F34" i="46"/>
  <c r="G34" i="46"/>
  <c r="H34" i="46"/>
  <c r="H47" i="46" s="1"/>
  <c r="H62" i="46" s="1"/>
  <c r="H75" i="46" s="1"/>
  <c r="H87" i="46" s="1"/>
  <c r="I34" i="46"/>
  <c r="K34" i="46"/>
  <c r="K47" i="46" s="1"/>
  <c r="K62" i="46" s="1"/>
  <c r="K75" i="46" s="1"/>
  <c r="K87" i="46" s="1"/>
  <c r="K99" i="46" s="1"/>
  <c r="K111" i="46" s="1"/>
  <c r="K123" i="46" s="1"/>
  <c r="K135" i="46" s="1"/>
  <c r="L34" i="46"/>
  <c r="L47" i="46" s="1"/>
  <c r="L62" i="46" s="1"/>
  <c r="L75" i="46" s="1"/>
  <c r="L87" i="46" s="1"/>
  <c r="L99" i="46" s="1"/>
  <c r="L111" i="46" s="1"/>
  <c r="L123" i="46" s="1"/>
  <c r="L135" i="46" s="1"/>
  <c r="O34" i="46"/>
  <c r="O47" i="46" s="1"/>
  <c r="O62" i="46" s="1"/>
  <c r="O75" i="46" s="1"/>
  <c r="O87" i="46" s="1"/>
  <c r="O99" i="46" s="1"/>
  <c r="O111" i="46" s="1"/>
  <c r="O123" i="46" s="1"/>
  <c r="O135" i="46" s="1"/>
  <c r="F35" i="46"/>
  <c r="G35" i="46"/>
  <c r="H35" i="46"/>
  <c r="I35" i="46"/>
  <c r="K35" i="46"/>
  <c r="K48" i="46" s="1"/>
  <c r="K63" i="46" s="1"/>
  <c r="K76" i="46" s="1"/>
  <c r="K88" i="46" s="1"/>
  <c r="K100" i="46" s="1"/>
  <c r="K112" i="46" s="1"/>
  <c r="K124" i="46" s="1"/>
  <c r="K136" i="46" s="1"/>
  <c r="L35" i="46"/>
  <c r="L48" i="46" s="1"/>
  <c r="L63" i="46" s="1"/>
  <c r="L76" i="46" s="1"/>
  <c r="L88" i="46" s="1"/>
  <c r="L100" i="46" s="1"/>
  <c r="L112" i="46" s="1"/>
  <c r="L124" i="46" s="1"/>
  <c r="L136" i="46" s="1"/>
  <c r="M35" i="46"/>
  <c r="M48" i="46" s="1"/>
  <c r="M63" i="46" s="1"/>
  <c r="M76" i="46" s="1"/>
  <c r="M88" i="46" s="1"/>
  <c r="M100" i="46" s="1"/>
  <c r="M112" i="46" s="1"/>
  <c r="M124" i="46" s="1"/>
  <c r="M136" i="46" s="1"/>
  <c r="Q35" i="46"/>
  <c r="Q48" i="46" s="1"/>
  <c r="Q63" i="46" s="1"/>
  <c r="Q76" i="46" s="1"/>
  <c r="Q88" i="46" s="1"/>
  <c r="Q100" i="46" s="1"/>
  <c r="Q112" i="46" s="1"/>
  <c r="Q124" i="46" s="1"/>
  <c r="Q136" i="46" s="1"/>
  <c r="B36" i="46"/>
  <c r="B49" i="46" s="1"/>
  <c r="F36" i="46"/>
  <c r="G36" i="46"/>
  <c r="H36" i="46"/>
  <c r="I36" i="46"/>
  <c r="J36" i="46"/>
  <c r="K36" i="46"/>
  <c r="L36" i="46"/>
  <c r="L49" i="46" s="1"/>
  <c r="L64" i="46" s="1"/>
  <c r="L77" i="46" s="1"/>
  <c r="L89" i="46" s="1"/>
  <c r="L101" i="46" s="1"/>
  <c r="L113" i="46" s="1"/>
  <c r="L125" i="46" s="1"/>
  <c r="L137" i="46" s="1"/>
  <c r="M36" i="46"/>
  <c r="O36" i="46"/>
  <c r="P36" i="46"/>
  <c r="P49" i="46" s="1"/>
  <c r="P64" i="46" s="1"/>
  <c r="P77" i="46" s="1"/>
  <c r="P89" i="46" s="1"/>
  <c r="P101" i="46" s="1"/>
  <c r="P113" i="46" s="1"/>
  <c r="P125" i="46" s="1"/>
  <c r="P137" i="46" s="1"/>
  <c r="Q36" i="46"/>
  <c r="Q49" i="46" s="1"/>
  <c r="Q64" i="46" s="1"/>
  <c r="Q77" i="46" s="1"/>
  <c r="Q89" i="46" s="1"/>
  <c r="Q101" i="46" s="1"/>
  <c r="Q113" i="46" s="1"/>
  <c r="Q125" i="46" s="1"/>
  <c r="Q137" i="46" s="1"/>
  <c r="F37" i="46"/>
  <c r="G37" i="46"/>
  <c r="G50" i="46" s="1"/>
  <c r="G65" i="46" s="1"/>
  <c r="H37" i="46"/>
  <c r="I37" i="46"/>
  <c r="J37" i="46"/>
  <c r="K37" i="46"/>
  <c r="L37" i="46"/>
  <c r="M37" i="46"/>
  <c r="O37" i="46"/>
  <c r="O50" i="46" s="1"/>
  <c r="O65" i="46" s="1"/>
  <c r="O78" i="46" s="1"/>
  <c r="O90" i="46" s="1"/>
  <c r="O102" i="46" s="1"/>
  <c r="O114" i="46" s="1"/>
  <c r="O126" i="46" s="1"/>
  <c r="O138" i="46" s="1"/>
  <c r="Q37" i="46"/>
  <c r="Q50" i="46" s="1"/>
  <c r="Q65" i="46" s="1"/>
  <c r="Q78" i="46" s="1"/>
  <c r="Q90" i="46" s="1"/>
  <c r="Q102" i="46" s="1"/>
  <c r="Q114" i="46" s="1"/>
  <c r="Q126" i="46" s="1"/>
  <c r="Q138" i="46" s="1"/>
  <c r="F38" i="46"/>
  <c r="G38" i="46"/>
  <c r="H38" i="46"/>
  <c r="I38" i="46"/>
  <c r="J38" i="46"/>
  <c r="J51" i="46" s="1"/>
  <c r="J66" i="46" s="1"/>
  <c r="J79" i="46" s="1"/>
  <c r="J91" i="46" s="1"/>
  <c r="J103" i="46" s="1"/>
  <c r="K38" i="46"/>
  <c r="L38" i="46"/>
  <c r="M38" i="46"/>
  <c r="Q38" i="46"/>
  <c r="F39" i="46"/>
  <c r="G39" i="46"/>
  <c r="H39" i="46"/>
  <c r="I39" i="46"/>
  <c r="J39" i="46"/>
  <c r="K39" i="46"/>
  <c r="L39" i="46"/>
  <c r="M39" i="46"/>
  <c r="M52" i="46" s="1"/>
  <c r="M67" i="46" s="1"/>
  <c r="M80" i="46" s="1"/>
  <c r="M92" i="46" s="1"/>
  <c r="M104" i="46" s="1"/>
  <c r="M116" i="46" s="1"/>
  <c r="M128" i="46" s="1"/>
  <c r="M140" i="46" s="1"/>
  <c r="O39" i="46"/>
  <c r="O52" i="46" s="1"/>
  <c r="O67" i="46" s="1"/>
  <c r="O80" i="46" s="1"/>
  <c r="O92" i="46" s="1"/>
  <c r="O104" i="46" s="1"/>
  <c r="O116" i="46" s="1"/>
  <c r="O128" i="46" s="1"/>
  <c r="O140" i="46" s="1"/>
  <c r="F40" i="46"/>
  <c r="G40" i="46"/>
  <c r="H40" i="46"/>
  <c r="H53" i="46" s="1"/>
  <c r="H68" i="46" s="1"/>
  <c r="H81" i="46" s="1"/>
  <c r="H93" i="46" s="1"/>
  <c r="H105" i="46" s="1"/>
  <c r="I40" i="46"/>
  <c r="J40" i="46"/>
  <c r="K40" i="46"/>
  <c r="L40" i="46"/>
  <c r="M40" i="46"/>
  <c r="F41" i="46"/>
  <c r="G41" i="46"/>
  <c r="H41" i="46"/>
  <c r="I41" i="46"/>
  <c r="J41" i="46"/>
  <c r="K41" i="46"/>
  <c r="L41" i="46"/>
  <c r="L54" i="46" s="1"/>
  <c r="L69" i="46" s="1"/>
  <c r="L82" i="46" s="1"/>
  <c r="L94" i="46" s="1"/>
  <c r="L106" i="46" s="1"/>
  <c r="L118" i="46" s="1"/>
  <c r="L130" i="46" s="1"/>
  <c r="M41" i="46"/>
  <c r="O41" i="46"/>
  <c r="O54" i="46" s="1"/>
  <c r="O69" i="46" s="1"/>
  <c r="O82" i="46" s="1"/>
  <c r="O94" i="46" s="1"/>
  <c r="O106" i="46" s="1"/>
  <c r="O118" i="46" s="1"/>
  <c r="O130" i="46" s="1"/>
  <c r="F42" i="46"/>
  <c r="G42" i="46"/>
  <c r="H42" i="46"/>
  <c r="H55" i="46" s="1"/>
  <c r="H70" i="46" s="1"/>
  <c r="I42" i="46"/>
  <c r="J42" i="46"/>
  <c r="K42" i="46"/>
  <c r="L42" i="46"/>
  <c r="M42" i="46"/>
  <c r="N42" i="46"/>
  <c r="O42" i="46"/>
  <c r="P42" i="46"/>
  <c r="P55" i="46" s="1"/>
  <c r="P70" i="46" s="1"/>
  <c r="Q42" i="46"/>
  <c r="H43" i="46"/>
  <c r="I43" i="46"/>
  <c r="K43" i="46"/>
  <c r="L43" i="46"/>
  <c r="L58" i="46" s="1"/>
  <c r="L71" i="46" s="1"/>
  <c r="L83" i="46" s="1"/>
  <c r="L95" i="46" s="1"/>
  <c r="M43" i="46"/>
  <c r="P43" i="46"/>
  <c r="Q43" i="46"/>
  <c r="R43" i="46"/>
  <c r="S43" i="46"/>
  <c r="T43" i="46"/>
  <c r="U43" i="46"/>
  <c r="C44" i="46"/>
  <c r="D44" i="46"/>
  <c r="K44" i="46"/>
  <c r="L44" i="46"/>
  <c r="M44" i="46"/>
  <c r="O44" i="46"/>
  <c r="P44" i="46"/>
  <c r="R44" i="46"/>
  <c r="S44" i="46"/>
  <c r="T44" i="46"/>
  <c r="U44" i="46"/>
  <c r="C45" i="46"/>
  <c r="K45" i="46"/>
  <c r="K60" i="46" s="1"/>
  <c r="K73" i="46" s="1"/>
  <c r="K85" i="46" s="1"/>
  <c r="K97" i="46" s="1"/>
  <c r="K109" i="46" s="1"/>
  <c r="K121" i="46" s="1"/>
  <c r="K133" i="46" s="1"/>
  <c r="R45" i="46"/>
  <c r="S45" i="46"/>
  <c r="T45" i="46"/>
  <c r="U45" i="46"/>
  <c r="R46" i="46"/>
  <c r="S46" i="46"/>
  <c r="T46" i="46"/>
  <c r="U46" i="46"/>
  <c r="F47" i="46"/>
  <c r="G47" i="46"/>
  <c r="I47" i="46"/>
  <c r="R47" i="46"/>
  <c r="S47" i="46"/>
  <c r="T47" i="46"/>
  <c r="U47" i="46"/>
  <c r="U60" i="46" s="1"/>
  <c r="U73" i="46" s="1"/>
  <c r="U86" i="46" s="1"/>
  <c r="U99" i="46" s="1"/>
  <c r="F48" i="46"/>
  <c r="G48" i="46"/>
  <c r="H48" i="46"/>
  <c r="I48" i="46"/>
  <c r="R48" i="46"/>
  <c r="S48" i="46"/>
  <c r="S61" i="46" s="1"/>
  <c r="S74" i="46" s="1"/>
  <c r="S87" i="46" s="1"/>
  <c r="S100" i="46" s="1"/>
  <c r="T48" i="46"/>
  <c r="U48" i="46"/>
  <c r="F49" i="46"/>
  <c r="G49" i="46"/>
  <c r="H49" i="46"/>
  <c r="I49" i="46"/>
  <c r="I64" i="46" s="1"/>
  <c r="I77" i="46" s="1"/>
  <c r="I89" i="46" s="1"/>
  <c r="I101" i="46" s="1"/>
  <c r="I113" i="46" s="1"/>
  <c r="I125" i="46" s="1"/>
  <c r="I137" i="46" s="1"/>
  <c r="J49" i="46"/>
  <c r="K49" i="46"/>
  <c r="M49" i="46"/>
  <c r="O49" i="46"/>
  <c r="O64" i="46" s="1"/>
  <c r="O77" i="46" s="1"/>
  <c r="O89" i="46" s="1"/>
  <c r="O101" i="46" s="1"/>
  <c r="O113" i="46" s="1"/>
  <c r="O125" i="46" s="1"/>
  <c r="O137" i="46" s="1"/>
  <c r="R49" i="46"/>
  <c r="S49" i="46"/>
  <c r="T49" i="46"/>
  <c r="U49" i="46"/>
  <c r="F50" i="46"/>
  <c r="H50" i="46"/>
  <c r="I50" i="46"/>
  <c r="J50" i="46"/>
  <c r="K50" i="46"/>
  <c r="L50" i="46"/>
  <c r="M50" i="46"/>
  <c r="R50" i="46"/>
  <c r="S50" i="46"/>
  <c r="T50" i="46"/>
  <c r="U50" i="46"/>
  <c r="F51" i="46"/>
  <c r="G51" i="46"/>
  <c r="G66" i="46" s="1"/>
  <c r="G79" i="46" s="1"/>
  <c r="G91" i="46" s="1"/>
  <c r="G103" i="46" s="1"/>
  <c r="G115" i="46" s="1"/>
  <c r="G127" i="46" s="1"/>
  <c r="G139" i="46" s="1"/>
  <c r="H51" i="46"/>
  <c r="I51" i="46"/>
  <c r="K51" i="46"/>
  <c r="L51" i="46"/>
  <c r="M51" i="46"/>
  <c r="Q51" i="46"/>
  <c r="R51" i="46"/>
  <c r="S51" i="46"/>
  <c r="T51" i="46"/>
  <c r="U51" i="46"/>
  <c r="F52" i="46"/>
  <c r="G52" i="46"/>
  <c r="H52" i="46"/>
  <c r="I52" i="46"/>
  <c r="J52" i="46"/>
  <c r="K52" i="46"/>
  <c r="L52" i="46"/>
  <c r="R52" i="46"/>
  <c r="S52" i="46"/>
  <c r="T52" i="46"/>
  <c r="U52" i="46"/>
  <c r="F53" i="46"/>
  <c r="G53" i="46"/>
  <c r="I53" i="46"/>
  <c r="J53" i="46"/>
  <c r="K53" i="46"/>
  <c r="L53" i="46"/>
  <c r="M53" i="46"/>
  <c r="R53" i="46"/>
  <c r="S53" i="46"/>
  <c r="T53" i="46"/>
  <c r="U53" i="46"/>
  <c r="U66" i="46" s="1"/>
  <c r="U79" i="46" s="1"/>
  <c r="U92" i="46" s="1"/>
  <c r="U105" i="46" s="1"/>
  <c r="F54" i="46"/>
  <c r="G54" i="46"/>
  <c r="H54" i="46"/>
  <c r="I54" i="46"/>
  <c r="J54" i="46"/>
  <c r="K54" i="46"/>
  <c r="M54" i="46"/>
  <c r="R54" i="46"/>
  <c r="S54" i="46"/>
  <c r="T54" i="46"/>
  <c r="T67" i="46" s="1"/>
  <c r="T80" i="46" s="1"/>
  <c r="T93" i="46" s="1"/>
  <c r="U54" i="46"/>
  <c r="F55" i="46"/>
  <c r="G55" i="46"/>
  <c r="I55" i="46"/>
  <c r="J55" i="46"/>
  <c r="K55" i="46"/>
  <c r="K70" i="46" s="1"/>
  <c r="L55" i="46"/>
  <c r="M55" i="46"/>
  <c r="N55" i="46"/>
  <c r="O55" i="46"/>
  <c r="Q55" i="46"/>
  <c r="R55" i="46"/>
  <c r="S55" i="46"/>
  <c r="S68" i="46" s="1"/>
  <c r="S81" i="46" s="1"/>
  <c r="S94" i="46" s="1"/>
  <c r="T55" i="46"/>
  <c r="U55" i="46"/>
  <c r="H58" i="46"/>
  <c r="I58" i="46"/>
  <c r="K58" i="46"/>
  <c r="M58" i="46"/>
  <c r="P58" i="46"/>
  <c r="Q58" i="46"/>
  <c r="R58" i="46"/>
  <c r="R71" i="46" s="1"/>
  <c r="R84" i="46" s="1"/>
  <c r="R97" i="46" s="1"/>
  <c r="S58" i="46"/>
  <c r="T58" i="46"/>
  <c r="U58" i="46"/>
  <c r="D59" i="46"/>
  <c r="K59" i="46"/>
  <c r="L59" i="46"/>
  <c r="M59" i="46"/>
  <c r="O59" i="46"/>
  <c r="P59" i="46"/>
  <c r="Q59" i="46"/>
  <c r="R59" i="46"/>
  <c r="S59" i="46"/>
  <c r="T59" i="46"/>
  <c r="U59" i="46"/>
  <c r="R60" i="46"/>
  <c r="S60" i="46"/>
  <c r="T60" i="46"/>
  <c r="R61" i="46"/>
  <c r="T61" i="46"/>
  <c r="U61" i="46"/>
  <c r="F62" i="46"/>
  <c r="G62" i="46"/>
  <c r="I62" i="46"/>
  <c r="R62" i="46"/>
  <c r="S62" i="46"/>
  <c r="T62" i="46"/>
  <c r="U62" i="46"/>
  <c r="U75" i="46" s="1"/>
  <c r="U88" i="46" s="1"/>
  <c r="U101" i="46" s="1"/>
  <c r="F63" i="46"/>
  <c r="G63" i="46"/>
  <c r="H63" i="46"/>
  <c r="I63" i="46"/>
  <c r="R63" i="46"/>
  <c r="S63" i="46"/>
  <c r="S76" i="46" s="1"/>
  <c r="S89" i="46" s="1"/>
  <c r="S102" i="46" s="1"/>
  <c r="T63" i="46"/>
  <c r="U63" i="46"/>
  <c r="B64" i="46"/>
  <c r="F64" i="46"/>
  <c r="G64" i="46"/>
  <c r="H64" i="46"/>
  <c r="J64" i="46"/>
  <c r="K64" i="46"/>
  <c r="M64" i="46"/>
  <c r="R64" i="46"/>
  <c r="S64" i="46"/>
  <c r="T64" i="46"/>
  <c r="U64" i="46"/>
  <c r="F65" i="46"/>
  <c r="H65" i="46"/>
  <c r="H78" i="46" s="1"/>
  <c r="H90" i="46" s="1"/>
  <c r="H102" i="46" s="1"/>
  <c r="H114" i="46" s="1"/>
  <c r="H126" i="46" s="1"/>
  <c r="H138" i="46" s="1"/>
  <c r="I65" i="46"/>
  <c r="J65" i="46"/>
  <c r="K65" i="46"/>
  <c r="L65" i="46"/>
  <c r="M65" i="46"/>
  <c r="R65" i="46"/>
  <c r="S65" i="46"/>
  <c r="T65" i="46"/>
  <c r="U65" i="46"/>
  <c r="F66" i="46"/>
  <c r="H66" i="46"/>
  <c r="I66" i="46"/>
  <c r="K66" i="46"/>
  <c r="L66" i="46"/>
  <c r="M66" i="46"/>
  <c r="Q66" i="46"/>
  <c r="Q79" i="46" s="1"/>
  <c r="Q91" i="46" s="1"/>
  <c r="Q103" i="46" s="1"/>
  <c r="Q115" i="46" s="1"/>
  <c r="Q127" i="46" s="1"/>
  <c r="Q139" i="46" s="1"/>
  <c r="R66" i="46"/>
  <c r="S66" i="46"/>
  <c r="T66" i="46"/>
  <c r="F67" i="46"/>
  <c r="F80" i="46" s="1"/>
  <c r="F92" i="46" s="1"/>
  <c r="F104" i="46" s="1"/>
  <c r="G67" i="46"/>
  <c r="H67" i="46"/>
  <c r="I67" i="46"/>
  <c r="J67" i="46"/>
  <c r="K67" i="46"/>
  <c r="L67" i="46"/>
  <c r="R67" i="46"/>
  <c r="S67" i="46"/>
  <c r="U67" i="46"/>
  <c r="F68" i="46"/>
  <c r="G68" i="46"/>
  <c r="I68" i="46"/>
  <c r="J68" i="46"/>
  <c r="K68" i="46"/>
  <c r="L68" i="46"/>
  <c r="M68" i="46"/>
  <c r="M81" i="46" s="1"/>
  <c r="M93" i="46" s="1"/>
  <c r="M105" i="46" s="1"/>
  <c r="R68" i="46"/>
  <c r="T68" i="46"/>
  <c r="U68" i="46"/>
  <c r="U81" i="46" s="1"/>
  <c r="F69" i="46"/>
  <c r="G69" i="46"/>
  <c r="H69" i="46"/>
  <c r="I69" i="46"/>
  <c r="J69" i="46"/>
  <c r="K69" i="46"/>
  <c r="M69" i="46"/>
  <c r="R69" i="46"/>
  <c r="S69" i="46"/>
  <c r="T69" i="46"/>
  <c r="T82" i="46" s="1"/>
  <c r="T95" i="46" s="1"/>
  <c r="U69" i="46"/>
  <c r="F70" i="46"/>
  <c r="G70" i="46"/>
  <c r="I70" i="46"/>
  <c r="J70" i="46"/>
  <c r="L70" i="46"/>
  <c r="M70" i="46"/>
  <c r="N70" i="46"/>
  <c r="O70" i="46"/>
  <c r="Q70" i="46"/>
  <c r="R70" i="46"/>
  <c r="S70" i="46"/>
  <c r="S83" i="46" s="1"/>
  <c r="S96" i="46" s="1"/>
  <c r="S109" i="46" s="1"/>
  <c r="S122" i="46" s="1"/>
  <c r="S135" i="46" s="1"/>
  <c r="T70" i="46"/>
  <c r="U70" i="46"/>
  <c r="H71" i="46"/>
  <c r="I71" i="46"/>
  <c r="K71" i="46"/>
  <c r="M71" i="46"/>
  <c r="P71" i="46"/>
  <c r="Q71" i="46"/>
  <c r="S71" i="46"/>
  <c r="S84" i="46" s="1"/>
  <c r="S97" i="46" s="1"/>
  <c r="T71" i="46"/>
  <c r="U71" i="46"/>
  <c r="C72" i="46"/>
  <c r="D72" i="46"/>
  <c r="K72" i="46"/>
  <c r="L72" i="46"/>
  <c r="M72" i="46"/>
  <c r="O72" i="46"/>
  <c r="P72" i="46"/>
  <c r="Q72" i="46"/>
  <c r="Q84" i="46" s="1"/>
  <c r="Q96" i="46" s="1"/>
  <c r="Q108" i="46" s="1"/>
  <c r="Q120" i="46" s="1"/>
  <c r="Q132" i="46" s="1"/>
  <c r="R72" i="46"/>
  <c r="S72" i="46"/>
  <c r="T72" i="46"/>
  <c r="U72" i="46"/>
  <c r="C73" i="46"/>
  <c r="R73" i="46"/>
  <c r="S73" i="46"/>
  <c r="T73" i="46"/>
  <c r="R74" i="46"/>
  <c r="T74" i="46"/>
  <c r="U74" i="46"/>
  <c r="F75" i="46"/>
  <c r="G75" i="46"/>
  <c r="I75" i="46"/>
  <c r="R75" i="46"/>
  <c r="S75" i="46"/>
  <c r="T75" i="46"/>
  <c r="F76" i="46"/>
  <c r="G76" i="46"/>
  <c r="H76" i="46"/>
  <c r="I76" i="46"/>
  <c r="R76" i="46"/>
  <c r="T76" i="46"/>
  <c r="U76" i="46"/>
  <c r="B77" i="46"/>
  <c r="F77" i="46"/>
  <c r="G77" i="46"/>
  <c r="H77" i="46"/>
  <c r="H89" i="46" s="1"/>
  <c r="H101" i="46" s="1"/>
  <c r="J77" i="46"/>
  <c r="K77" i="46"/>
  <c r="M77" i="46"/>
  <c r="R77" i="46"/>
  <c r="S77" i="46"/>
  <c r="T77" i="46"/>
  <c r="U77" i="46"/>
  <c r="F78" i="46"/>
  <c r="G78" i="46"/>
  <c r="G90" i="46" s="1"/>
  <c r="G102" i="46" s="1"/>
  <c r="I78" i="46"/>
  <c r="J78" i="46"/>
  <c r="K78" i="46"/>
  <c r="L78" i="46"/>
  <c r="M78" i="46"/>
  <c r="R78" i="46"/>
  <c r="S78" i="46"/>
  <c r="T78" i="46"/>
  <c r="U78" i="46"/>
  <c r="F79" i="46"/>
  <c r="F91" i="46" s="1"/>
  <c r="F103" i="46" s="1"/>
  <c r="F115" i="46" s="1"/>
  <c r="F127" i="46" s="1"/>
  <c r="F139" i="46" s="1"/>
  <c r="H79" i="46"/>
  <c r="I79" i="46"/>
  <c r="K79" i="46"/>
  <c r="L79" i="46"/>
  <c r="M79" i="46"/>
  <c r="R79" i="46"/>
  <c r="S79" i="46"/>
  <c r="T79" i="46"/>
  <c r="G80" i="46"/>
  <c r="H80" i="46"/>
  <c r="I80" i="46"/>
  <c r="J80" i="46"/>
  <c r="K80" i="46"/>
  <c r="L80" i="46"/>
  <c r="R80" i="46"/>
  <c r="S80" i="46"/>
  <c r="U80" i="46"/>
  <c r="U93" i="46" s="1"/>
  <c r="F81" i="46"/>
  <c r="G81" i="46"/>
  <c r="I81" i="46"/>
  <c r="J81" i="46"/>
  <c r="K81" i="46"/>
  <c r="L81" i="46"/>
  <c r="L93" i="46" s="1"/>
  <c r="L105" i="46" s="1"/>
  <c r="L117" i="46" s="1"/>
  <c r="L129" i="46" s="1"/>
  <c r="L141" i="46" s="1"/>
  <c r="R81" i="46"/>
  <c r="T81" i="46"/>
  <c r="T94" i="46" s="1"/>
  <c r="F82" i="46"/>
  <c r="G82" i="46"/>
  <c r="H82" i="46"/>
  <c r="I82" i="46"/>
  <c r="J82" i="46"/>
  <c r="K82" i="46"/>
  <c r="K94" i="46" s="1"/>
  <c r="K106" i="46" s="1"/>
  <c r="M82" i="46"/>
  <c r="R82" i="46"/>
  <c r="S82" i="46"/>
  <c r="S95" i="46" s="1"/>
  <c r="U82" i="46"/>
  <c r="H83" i="46"/>
  <c r="I83" i="46"/>
  <c r="K83" i="46"/>
  <c r="K95" i="46" s="1"/>
  <c r="K107" i="46" s="1"/>
  <c r="K119" i="46" s="1"/>
  <c r="K131" i="46" s="1"/>
  <c r="M83" i="46"/>
  <c r="P83" i="46"/>
  <c r="Q83" i="46"/>
  <c r="R83" i="46"/>
  <c r="T83" i="46"/>
  <c r="U83" i="46"/>
  <c r="B84" i="46"/>
  <c r="D84" i="46"/>
  <c r="K84" i="46"/>
  <c r="L84" i="46"/>
  <c r="M84" i="46"/>
  <c r="O84" i="46"/>
  <c r="P84" i="46"/>
  <c r="T84" i="46"/>
  <c r="U84" i="46"/>
  <c r="R85" i="46"/>
  <c r="S85" i="46"/>
  <c r="T85" i="46"/>
  <c r="U85" i="46"/>
  <c r="R86" i="46"/>
  <c r="S86" i="46"/>
  <c r="T86" i="46"/>
  <c r="F87" i="46"/>
  <c r="F99" i="46" s="1"/>
  <c r="G87" i="46"/>
  <c r="I87" i="46"/>
  <c r="R87" i="46"/>
  <c r="T87" i="46"/>
  <c r="U87" i="46"/>
  <c r="F88" i="46"/>
  <c r="G88" i="46"/>
  <c r="H88" i="46"/>
  <c r="I88" i="46"/>
  <c r="R88" i="46"/>
  <c r="S88" i="46"/>
  <c r="T88" i="46"/>
  <c r="T101" i="46" s="1"/>
  <c r="T114" i="46" s="1"/>
  <c r="T127" i="46" s="1"/>
  <c r="T140" i="46" s="1"/>
  <c r="F89" i="46"/>
  <c r="G89" i="46"/>
  <c r="J89" i="46"/>
  <c r="J101" i="46" s="1"/>
  <c r="K89" i="46"/>
  <c r="M89" i="46"/>
  <c r="R89" i="46"/>
  <c r="R102" i="46" s="1"/>
  <c r="R115" i="46" s="1"/>
  <c r="R128" i="46" s="1"/>
  <c r="R141" i="46" s="1"/>
  <c r="T89" i="46"/>
  <c r="U89" i="46"/>
  <c r="F90" i="46"/>
  <c r="I90" i="46"/>
  <c r="I102" i="46" s="1"/>
  <c r="J90" i="46"/>
  <c r="K90" i="46"/>
  <c r="L90" i="46"/>
  <c r="M90" i="46"/>
  <c r="R90" i="46"/>
  <c r="S90" i="46"/>
  <c r="T90" i="46"/>
  <c r="U90" i="46"/>
  <c r="H91" i="46"/>
  <c r="H103" i="46" s="1"/>
  <c r="I91" i="46"/>
  <c r="K91" i="46"/>
  <c r="L91" i="46"/>
  <c r="M91" i="46"/>
  <c r="R91" i="46"/>
  <c r="S91" i="46"/>
  <c r="T91" i="46"/>
  <c r="U91" i="46"/>
  <c r="G92" i="46"/>
  <c r="G104" i="46" s="1"/>
  <c r="H92" i="46"/>
  <c r="I92" i="46"/>
  <c r="J92" i="46"/>
  <c r="K92" i="46"/>
  <c r="L92" i="46"/>
  <c r="R92" i="46"/>
  <c r="S92" i="46"/>
  <c r="T92" i="46"/>
  <c r="F93" i="46"/>
  <c r="F105" i="46" s="1"/>
  <c r="F117" i="46" s="1"/>
  <c r="F129" i="46" s="1"/>
  <c r="F141" i="46" s="1"/>
  <c r="G93" i="46"/>
  <c r="I93" i="46"/>
  <c r="J93" i="46"/>
  <c r="K93" i="46"/>
  <c r="R93" i="46"/>
  <c r="S93" i="46"/>
  <c r="F94" i="46"/>
  <c r="G94" i="46"/>
  <c r="H94" i="46"/>
  <c r="I94" i="46"/>
  <c r="J94" i="46"/>
  <c r="M94" i="46"/>
  <c r="R94" i="46"/>
  <c r="U94" i="46"/>
  <c r="H95" i="46"/>
  <c r="I95" i="46"/>
  <c r="M95" i="46"/>
  <c r="P95" i="46"/>
  <c r="Q95" i="46"/>
  <c r="R95" i="46"/>
  <c r="U95" i="46"/>
  <c r="D96" i="46"/>
  <c r="K96" i="46"/>
  <c r="L96" i="46"/>
  <c r="M96" i="46"/>
  <c r="O96" i="46"/>
  <c r="P96" i="46"/>
  <c r="R96" i="46"/>
  <c r="T96" i="46"/>
  <c r="U96" i="46"/>
  <c r="T97" i="46"/>
  <c r="U97" i="46"/>
  <c r="R98" i="46"/>
  <c r="R111" i="46" s="1"/>
  <c r="R124" i="46" s="1"/>
  <c r="R137" i="46" s="1"/>
  <c r="S98" i="46"/>
  <c r="T98" i="46"/>
  <c r="U98" i="46"/>
  <c r="G99" i="46"/>
  <c r="H99" i="46"/>
  <c r="I99" i="46"/>
  <c r="R99" i="46"/>
  <c r="S99" i="46"/>
  <c r="T99" i="46"/>
  <c r="F100" i="46"/>
  <c r="G100" i="46"/>
  <c r="H100" i="46"/>
  <c r="I100" i="46"/>
  <c r="R100" i="46"/>
  <c r="T100" i="46"/>
  <c r="U100" i="46"/>
  <c r="F101" i="46"/>
  <c r="G101" i="46"/>
  <c r="K101" i="46"/>
  <c r="M101" i="46"/>
  <c r="R101" i="46"/>
  <c r="S101" i="46"/>
  <c r="F102" i="46"/>
  <c r="J102" i="46"/>
  <c r="K102" i="46"/>
  <c r="L102" i="46"/>
  <c r="M102" i="46"/>
  <c r="T102" i="46"/>
  <c r="U102" i="46"/>
  <c r="I103" i="46"/>
  <c r="I115" i="46" s="1"/>
  <c r="I127" i="46" s="1"/>
  <c r="I139" i="46" s="1"/>
  <c r="K103" i="46"/>
  <c r="L103" i="46"/>
  <c r="M103" i="46"/>
  <c r="R103" i="46"/>
  <c r="S103" i="46"/>
  <c r="T103" i="46"/>
  <c r="U103" i="46"/>
  <c r="H104" i="46"/>
  <c r="I104" i="46"/>
  <c r="J104" i="46"/>
  <c r="K104" i="46"/>
  <c r="L104" i="46"/>
  <c r="R104" i="46"/>
  <c r="S104" i="46"/>
  <c r="T104" i="46"/>
  <c r="U104" i="46"/>
  <c r="G105" i="46"/>
  <c r="I105" i="46"/>
  <c r="J105" i="46"/>
  <c r="K105" i="46"/>
  <c r="R105" i="46"/>
  <c r="S105" i="46"/>
  <c r="T105" i="46"/>
  <c r="F106" i="46"/>
  <c r="G106" i="46"/>
  <c r="H106" i="46"/>
  <c r="I106" i="46"/>
  <c r="J106" i="46"/>
  <c r="M106" i="46"/>
  <c r="R106" i="46"/>
  <c r="S106" i="46"/>
  <c r="T106" i="46"/>
  <c r="U106" i="46"/>
  <c r="G107" i="46"/>
  <c r="H107" i="46"/>
  <c r="I107" i="46"/>
  <c r="L107" i="46"/>
  <c r="M107" i="46"/>
  <c r="O107" i="46"/>
  <c r="P107" i="46"/>
  <c r="Q107" i="46"/>
  <c r="R107" i="46"/>
  <c r="S107" i="46"/>
  <c r="T107" i="46"/>
  <c r="T120" i="46" s="1"/>
  <c r="T133" i="46" s="1"/>
  <c r="U107" i="46"/>
  <c r="B108" i="46"/>
  <c r="B121" i="46" s="1"/>
  <c r="B134" i="46" s="1"/>
  <c r="D108" i="46"/>
  <c r="K108" i="46"/>
  <c r="L108" i="46"/>
  <c r="M108" i="46"/>
  <c r="O108" i="46"/>
  <c r="P108" i="46"/>
  <c r="R108" i="46"/>
  <c r="R121" i="46" s="1"/>
  <c r="R134" i="46" s="1"/>
  <c r="S108" i="46"/>
  <c r="T108" i="46"/>
  <c r="U108" i="46"/>
  <c r="U121" i="46" s="1"/>
  <c r="U134" i="46" s="1"/>
  <c r="B109" i="46"/>
  <c r="R109" i="46"/>
  <c r="T109" i="46"/>
  <c r="U109" i="46"/>
  <c r="B110" i="46"/>
  <c r="B123" i="46" s="1"/>
  <c r="B136" i="46" s="1"/>
  <c r="R110" i="46"/>
  <c r="S110" i="46"/>
  <c r="T110" i="46"/>
  <c r="T123" i="46" s="1"/>
  <c r="T136" i="46" s="1"/>
  <c r="U110" i="46"/>
  <c r="F111" i="46"/>
  <c r="B113" i="46" s="1"/>
  <c r="G111" i="46"/>
  <c r="H111" i="46"/>
  <c r="I111" i="46"/>
  <c r="I123" i="46" s="1"/>
  <c r="I135" i="46" s="1"/>
  <c r="S111" i="46"/>
  <c r="S124" i="46" s="1"/>
  <c r="S137" i="46" s="1"/>
  <c r="T111" i="46"/>
  <c r="U111" i="46"/>
  <c r="F112" i="46"/>
  <c r="G112" i="46"/>
  <c r="H112" i="46"/>
  <c r="H124" i="46" s="1"/>
  <c r="H136" i="46" s="1"/>
  <c r="I112" i="46"/>
  <c r="R112" i="46"/>
  <c r="R125" i="46" s="1"/>
  <c r="R138" i="46" s="1"/>
  <c r="S112" i="46"/>
  <c r="T112" i="46"/>
  <c r="U112" i="46"/>
  <c r="U125" i="46" s="1"/>
  <c r="U138" i="46" s="1"/>
  <c r="F113" i="46"/>
  <c r="G113" i="46"/>
  <c r="H113" i="46"/>
  <c r="J113" i="46"/>
  <c r="K113" i="46"/>
  <c r="M113" i="46"/>
  <c r="R113" i="46"/>
  <c r="S113" i="46"/>
  <c r="S126" i="46" s="1"/>
  <c r="S139" i="46" s="1"/>
  <c r="T113" i="46"/>
  <c r="U113" i="46"/>
  <c r="U126" i="46" s="1"/>
  <c r="U139" i="46" s="1"/>
  <c r="F114" i="46"/>
  <c r="G114" i="46"/>
  <c r="I114" i="46"/>
  <c r="J114" i="46"/>
  <c r="K114" i="46"/>
  <c r="L114" i="46"/>
  <c r="M114" i="46"/>
  <c r="R114" i="46"/>
  <c r="S114" i="46"/>
  <c r="S127" i="46" s="1"/>
  <c r="S140" i="46" s="1"/>
  <c r="U114" i="46"/>
  <c r="H115" i="46"/>
  <c r="J115" i="46"/>
  <c r="K115" i="46"/>
  <c r="L115" i="46"/>
  <c r="M115" i="46"/>
  <c r="S115" i="46"/>
  <c r="T115" i="46"/>
  <c r="T128" i="46" s="1"/>
  <c r="T141" i="46" s="1"/>
  <c r="U115" i="46"/>
  <c r="F116" i="46"/>
  <c r="F128" i="46" s="1"/>
  <c r="F140" i="46" s="1"/>
  <c r="G116" i="46"/>
  <c r="H116" i="46"/>
  <c r="I116" i="46"/>
  <c r="I128" i="46" s="1"/>
  <c r="I140" i="46" s="1"/>
  <c r="J116" i="46"/>
  <c r="K116" i="46"/>
  <c r="K128" i="46" s="1"/>
  <c r="K140" i="46" s="1"/>
  <c r="L116" i="46"/>
  <c r="R116" i="46"/>
  <c r="S116" i="46"/>
  <c r="S129" i="46" s="1"/>
  <c r="S142" i="46" s="1"/>
  <c r="T116" i="46"/>
  <c r="U116" i="46"/>
  <c r="G117" i="46"/>
  <c r="H117" i="46"/>
  <c r="H129" i="46" s="1"/>
  <c r="H141" i="46" s="1"/>
  <c r="I117" i="46"/>
  <c r="J117" i="46"/>
  <c r="J129" i="46" s="1"/>
  <c r="J141" i="46" s="1"/>
  <c r="K117" i="46"/>
  <c r="M117" i="46"/>
  <c r="M129" i="46" s="1"/>
  <c r="M141" i="46" s="1"/>
  <c r="R117" i="46"/>
  <c r="R130" i="46" s="1"/>
  <c r="R143" i="46" s="1"/>
  <c r="S117" i="46"/>
  <c r="T117" i="46"/>
  <c r="U117" i="46"/>
  <c r="U130" i="46" s="1"/>
  <c r="U143" i="46" s="1"/>
  <c r="F118" i="46"/>
  <c r="G118" i="46"/>
  <c r="G130" i="46" s="1"/>
  <c r="H118" i="46"/>
  <c r="I118" i="46"/>
  <c r="I130" i="46" s="1"/>
  <c r="J118" i="46"/>
  <c r="K118" i="46"/>
  <c r="M118" i="46"/>
  <c r="R118" i="46"/>
  <c r="S118" i="46"/>
  <c r="T118" i="46"/>
  <c r="T131" i="46" s="1"/>
  <c r="U118" i="46"/>
  <c r="G119" i="46"/>
  <c r="G131" i="46" s="1"/>
  <c r="H119" i="46"/>
  <c r="I119" i="46"/>
  <c r="I131" i="46" s="1"/>
  <c r="L119" i="46"/>
  <c r="L131" i="46" s="1"/>
  <c r="M119" i="46"/>
  <c r="O119" i="46"/>
  <c r="O131" i="46" s="1"/>
  <c r="P119" i="46"/>
  <c r="Q119" i="46"/>
  <c r="Q131" i="46" s="1"/>
  <c r="R119" i="46"/>
  <c r="S119" i="46"/>
  <c r="T119" i="46"/>
  <c r="T132" i="46" s="1"/>
  <c r="U119" i="46"/>
  <c r="B120" i="46"/>
  <c r="D120" i="46"/>
  <c r="K120" i="46"/>
  <c r="L120" i="46"/>
  <c r="M120" i="46"/>
  <c r="M132" i="46" s="1"/>
  <c r="O120" i="46"/>
  <c r="O132" i="46" s="1"/>
  <c r="P120" i="46"/>
  <c r="R120" i="46"/>
  <c r="R133" i="46" s="1"/>
  <c r="S120" i="46"/>
  <c r="U120" i="46"/>
  <c r="S121" i="46"/>
  <c r="T121" i="46"/>
  <c r="T134" i="46" s="1"/>
  <c r="B122" i="46"/>
  <c r="R122" i="46"/>
  <c r="R135" i="46" s="1"/>
  <c r="T122" i="46"/>
  <c r="U122" i="46"/>
  <c r="G123" i="46"/>
  <c r="H123" i="46"/>
  <c r="H135" i="46" s="1"/>
  <c r="R123" i="46"/>
  <c r="S123" i="46"/>
  <c r="U123" i="46"/>
  <c r="U136" i="46" s="1"/>
  <c r="F124" i="46"/>
  <c r="B126" i="46" s="1"/>
  <c r="G124" i="46"/>
  <c r="I124" i="46"/>
  <c r="I136" i="46" s="1"/>
  <c r="T124" i="46"/>
  <c r="T137" i="46" s="1"/>
  <c r="U124" i="46"/>
  <c r="F125" i="46"/>
  <c r="F137" i="46" s="1"/>
  <c r="G125" i="46"/>
  <c r="H125" i="46"/>
  <c r="J125" i="46"/>
  <c r="K125" i="46"/>
  <c r="K137" i="46" s="1"/>
  <c r="M125" i="46"/>
  <c r="S125" i="46"/>
  <c r="S138" i="46" s="1"/>
  <c r="T125" i="46"/>
  <c r="F126" i="46"/>
  <c r="F138" i="46" s="1"/>
  <c r="G126" i="46"/>
  <c r="I126" i="46"/>
  <c r="I138" i="46" s="1"/>
  <c r="J126" i="46"/>
  <c r="K126" i="46"/>
  <c r="K138" i="46" s="1"/>
  <c r="L126" i="46"/>
  <c r="M126" i="46"/>
  <c r="R126" i="46"/>
  <c r="T126" i="46"/>
  <c r="T139" i="46" s="1"/>
  <c r="H127" i="46"/>
  <c r="J127" i="46"/>
  <c r="J139" i="46" s="1"/>
  <c r="K127" i="46"/>
  <c r="L127" i="46"/>
  <c r="L139" i="46" s="1"/>
  <c r="M127" i="46"/>
  <c r="R127" i="46"/>
  <c r="U127" i="46"/>
  <c r="G128" i="46"/>
  <c r="H128" i="46"/>
  <c r="J128" i="46"/>
  <c r="L128" i="46"/>
  <c r="S128" i="46"/>
  <c r="U128" i="46"/>
  <c r="U141" i="46" s="1"/>
  <c r="G129" i="46"/>
  <c r="I129" i="46"/>
  <c r="K129" i="46"/>
  <c r="R129" i="46"/>
  <c r="T129" i="46"/>
  <c r="T142" i="46" s="1"/>
  <c r="U129" i="46"/>
  <c r="F130" i="46"/>
  <c r="F143" i="46" s="1"/>
  <c r="H130" i="46"/>
  <c r="H143" i="46" s="1"/>
  <c r="J130" i="46"/>
  <c r="K130" i="46"/>
  <c r="K143" i="46" s="1"/>
  <c r="M130" i="46"/>
  <c r="S130" i="46"/>
  <c r="S143" i="46" s="1"/>
  <c r="T130" i="46"/>
  <c r="H131" i="46"/>
  <c r="M131" i="46"/>
  <c r="P131" i="46"/>
  <c r="R131" i="46"/>
  <c r="S131" i="46"/>
  <c r="U131" i="46"/>
  <c r="B132" i="46"/>
  <c r="D132" i="46"/>
  <c r="K132" i="46"/>
  <c r="L132" i="46"/>
  <c r="P132" i="46"/>
  <c r="R132" i="46"/>
  <c r="S132" i="46"/>
  <c r="U132" i="46"/>
  <c r="B133" i="46"/>
  <c r="S133" i="46"/>
  <c r="U133" i="46"/>
  <c r="S134" i="46"/>
  <c r="B135" i="46"/>
  <c r="G135" i="46"/>
  <c r="T135" i="46"/>
  <c r="U135" i="46"/>
  <c r="G136" i="46"/>
  <c r="R136" i="46"/>
  <c r="S136" i="46"/>
  <c r="B137" i="46"/>
  <c r="G137" i="46"/>
  <c r="H137" i="46"/>
  <c r="J137" i="46"/>
  <c r="M137" i="46"/>
  <c r="U137" i="46"/>
  <c r="G138" i="46"/>
  <c r="J138" i="46"/>
  <c r="L138" i="46"/>
  <c r="M138" i="46"/>
  <c r="T138" i="46"/>
  <c r="H139" i="46"/>
  <c r="K139" i="46"/>
  <c r="M139" i="46"/>
  <c r="R139" i="46"/>
  <c r="G140" i="46"/>
  <c r="H140" i="46"/>
  <c r="J140" i="46"/>
  <c r="L140" i="46"/>
  <c r="R140" i="46"/>
  <c r="U140" i="46"/>
  <c r="G141" i="46"/>
  <c r="I141" i="46"/>
  <c r="K141" i="46"/>
  <c r="S141" i="46"/>
  <c r="F142" i="46"/>
  <c r="H142" i="46"/>
  <c r="J142" i="46"/>
  <c r="K142" i="46"/>
  <c r="M142" i="46"/>
  <c r="R142" i="46"/>
  <c r="U142" i="46"/>
  <c r="J143" i="46"/>
  <c r="M143" i="46"/>
  <c r="T143" i="46"/>
  <c r="BV1" i="12"/>
  <c r="BR1" i="12"/>
  <c r="BN1" i="12"/>
  <c r="G33" i="46" l="1"/>
  <c r="G46" i="46" s="1"/>
  <c r="G61" i="46" s="1"/>
  <c r="G74" i="46" s="1"/>
  <c r="G86" i="46" s="1"/>
  <c r="G98" i="46" s="1"/>
  <c r="G110" i="46" s="1"/>
  <c r="G122" i="46" s="1"/>
  <c r="G134" i="46" s="1"/>
  <c r="G31" i="46"/>
  <c r="G44" i="46" s="1"/>
  <c r="G59" i="46" s="1"/>
  <c r="G72" i="46" s="1"/>
  <c r="G84" i="46" s="1"/>
  <c r="G96" i="46" s="1"/>
  <c r="G108" i="46" s="1"/>
  <c r="G120" i="46" s="1"/>
  <c r="G132" i="46" s="1"/>
  <c r="M32" i="46"/>
  <c r="M45" i="46" s="1"/>
  <c r="M60" i="46" s="1"/>
  <c r="M73" i="46" s="1"/>
  <c r="M85" i="46" s="1"/>
  <c r="M97" i="46" s="1"/>
  <c r="M109" i="46" s="1"/>
  <c r="M121" i="46" s="1"/>
  <c r="M133" i="46" s="1"/>
  <c r="L32" i="46"/>
  <c r="L45" i="46" s="1"/>
  <c r="L60" i="46" s="1"/>
  <c r="L73" i="46" s="1"/>
  <c r="L85" i="46" s="1"/>
  <c r="L97" i="46" s="1"/>
  <c r="L109" i="46" s="1"/>
  <c r="L121" i="46" s="1"/>
  <c r="L133" i="46" s="1"/>
  <c r="O35" i="46"/>
  <c r="O48" i="46" s="1"/>
  <c r="O63" i="46" s="1"/>
  <c r="O76" i="46" s="1"/>
  <c r="O88" i="46" s="1"/>
  <c r="O100" i="46" s="1"/>
  <c r="O112" i="46" s="1"/>
  <c r="O124" i="46" s="1"/>
  <c r="O136" i="46" s="1"/>
  <c r="Q34" i="46"/>
  <c r="Q47" i="46" s="1"/>
  <c r="Q62" i="46" s="1"/>
  <c r="Q75" i="46" s="1"/>
  <c r="Q87" i="46" s="1"/>
  <c r="Q99" i="46" s="1"/>
  <c r="Q111" i="46" s="1"/>
  <c r="Q123" i="46" s="1"/>
  <c r="Q135" i="46" s="1"/>
  <c r="N30" i="46"/>
  <c r="N43" i="46" s="1"/>
  <c r="N58" i="46" s="1"/>
  <c r="N71" i="46" s="1"/>
  <c r="N83" i="46" s="1"/>
  <c r="N95" i="46" s="1"/>
  <c r="N107" i="46" s="1"/>
  <c r="N119" i="46" s="1"/>
  <c r="N131" i="46" s="1"/>
  <c r="R19" i="46"/>
  <c r="R5" i="46" s="1"/>
  <c r="A20" i="46" s="1"/>
  <c r="R18" i="46"/>
  <c r="R4" i="46" s="1"/>
  <c r="A19" i="46" s="1"/>
  <c r="J16" i="46"/>
  <c r="J2" i="46" s="1"/>
  <c r="B5" i="46" s="1"/>
  <c r="J18" i="46"/>
  <c r="J4" i="46" s="1"/>
  <c r="A5" i="46" s="1"/>
  <c r="N20" i="46"/>
  <c r="N35" i="46" s="1"/>
  <c r="N48" i="46" s="1"/>
  <c r="N63" i="46" s="1"/>
  <c r="N76" i="46" s="1"/>
  <c r="N88" i="46" s="1"/>
  <c r="N100" i="46" s="1"/>
  <c r="N112" i="46" s="1"/>
  <c r="N124" i="46" s="1"/>
  <c r="N31" i="46"/>
  <c r="P41" i="46"/>
  <c r="P54" i="46" s="1"/>
  <c r="P69" i="46" s="1"/>
  <c r="P82" i="46" s="1"/>
  <c r="P94" i="46" s="1"/>
  <c r="P106" i="46" s="1"/>
  <c r="P118" i="46" s="1"/>
  <c r="P130" i="46" s="1"/>
  <c r="P143" i="46" s="1"/>
  <c r="L33" i="46"/>
  <c r="L46" i="46" s="1"/>
  <c r="L61" i="46" s="1"/>
  <c r="L74" i="46" s="1"/>
  <c r="L86" i="46" s="1"/>
  <c r="L98" i="46" s="1"/>
  <c r="L110" i="46" s="1"/>
  <c r="L122" i="46" s="1"/>
  <c r="L134" i="46" s="1"/>
  <c r="P39" i="46"/>
  <c r="P52" i="46" s="1"/>
  <c r="P67" i="46" s="1"/>
  <c r="P80" i="46" s="1"/>
  <c r="P92" i="46" s="1"/>
  <c r="P104" i="46" s="1"/>
  <c r="P116" i="46" s="1"/>
  <c r="P128" i="46" s="1"/>
  <c r="P140" i="46" s="1"/>
  <c r="I33" i="46"/>
  <c r="I46" i="46" s="1"/>
  <c r="I61" i="46" s="1"/>
  <c r="I74" i="46" s="1"/>
  <c r="I86" i="46" s="1"/>
  <c r="I98" i="46" s="1"/>
  <c r="I110" i="46" s="1"/>
  <c r="I122" i="46" s="1"/>
  <c r="I134" i="46" s="1"/>
  <c r="B20" i="46"/>
  <c r="N18" i="46"/>
  <c r="N4" i="46" s="1"/>
  <c r="A9" i="46" s="1"/>
  <c r="J19" i="46"/>
  <c r="F16" i="46"/>
  <c r="C88" i="46" s="1"/>
  <c r="P35" i="46"/>
  <c r="P48" i="46" s="1"/>
  <c r="P63" i="46" s="1"/>
  <c r="P76" i="46" s="1"/>
  <c r="P88" i="46" s="1"/>
  <c r="P100" i="46" s="1"/>
  <c r="P112" i="46" s="1"/>
  <c r="P124" i="46" s="1"/>
  <c r="P136" i="46" s="1"/>
  <c r="R17" i="46"/>
  <c r="R3" i="46" s="1"/>
  <c r="A18" i="46" s="1"/>
  <c r="H31" i="46"/>
  <c r="H44" i="46" s="1"/>
  <c r="H59" i="46" s="1"/>
  <c r="H72" i="46" s="1"/>
  <c r="H84" i="46" s="1"/>
  <c r="H96" i="46" s="1"/>
  <c r="H108" i="46" s="1"/>
  <c r="H120" i="46" s="1"/>
  <c r="H132" i="46" s="1"/>
  <c r="N21" i="46"/>
  <c r="J20" i="46"/>
  <c r="J35" i="46" s="1"/>
  <c r="J48" i="46" s="1"/>
  <c r="J63" i="46" s="1"/>
  <c r="J76" i="46" s="1"/>
  <c r="J88" i="46" s="1"/>
  <c r="J100" i="46" s="1"/>
  <c r="J112" i="46" s="1"/>
  <c r="J124" i="46" s="1"/>
  <c r="J136" i="46" s="1"/>
  <c r="T5" i="46"/>
  <c r="Q39" i="46"/>
  <c r="Q52" i="46" s="1"/>
  <c r="Q67" i="46" s="1"/>
  <c r="Q80" i="46" s="1"/>
  <c r="Q92" i="46" s="1"/>
  <c r="Q104" i="46" s="1"/>
  <c r="Q116" i="46" s="1"/>
  <c r="Q128" i="46" s="1"/>
  <c r="Q140" i="46" s="1"/>
  <c r="O33" i="46"/>
  <c r="O46" i="46" s="1"/>
  <c r="O61" i="46" s="1"/>
  <c r="O74" i="46" s="1"/>
  <c r="O86" i="46" s="1"/>
  <c r="O98" i="46" s="1"/>
  <c r="O110" i="46" s="1"/>
  <c r="O122" i="46" s="1"/>
  <c r="O134" i="46" s="1"/>
  <c r="N25" i="46"/>
  <c r="F18" i="46"/>
  <c r="F4" i="46" s="1"/>
  <c r="A3" i="46" s="1"/>
  <c r="O9" i="46"/>
  <c r="N26" i="46"/>
  <c r="N24" i="46"/>
  <c r="N39" i="46" s="1"/>
  <c r="N52" i="46" s="1"/>
  <c r="N67" i="46" s="1"/>
  <c r="N80" i="46" s="1"/>
  <c r="N92" i="46" s="1"/>
  <c r="N104" i="46" s="1"/>
  <c r="N116" i="46" s="1"/>
  <c r="N128" i="46" s="1"/>
  <c r="N140" i="46" s="1"/>
  <c r="J17" i="46"/>
  <c r="Q41" i="46"/>
  <c r="Q54" i="46" s="1"/>
  <c r="Q69" i="46" s="1"/>
  <c r="Q82" i="46" s="1"/>
  <c r="Q94" i="46" s="1"/>
  <c r="Q106" i="46" s="1"/>
  <c r="Q118" i="46" s="1"/>
  <c r="Q130" i="46" s="1"/>
  <c r="Q142" i="46" s="1"/>
  <c r="P40" i="46"/>
  <c r="P53" i="46" s="1"/>
  <c r="P68" i="46" s="1"/>
  <c r="P81" i="46" s="1"/>
  <c r="P93" i="46" s="1"/>
  <c r="P105" i="46" s="1"/>
  <c r="P117" i="46" s="1"/>
  <c r="P129" i="46" s="1"/>
  <c r="P141" i="46" s="1"/>
  <c r="P38" i="46"/>
  <c r="P51" i="46" s="1"/>
  <c r="P66" i="46" s="1"/>
  <c r="P79" i="46" s="1"/>
  <c r="P91" i="46" s="1"/>
  <c r="P103" i="46" s="1"/>
  <c r="P115" i="46" s="1"/>
  <c r="P127" i="46" s="1"/>
  <c r="P139" i="46" s="1"/>
  <c r="M34" i="46"/>
  <c r="M47" i="46" s="1"/>
  <c r="M62" i="46" s="1"/>
  <c r="M75" i="46" s="1"/>
  <c r="M87" i="46" s="1"/>
  <c r="M99" i="46" s="1"/>
  <c r="M111" i="46" s="1"/>
  <c r="M123" i="46" s="1"/>
  <c r="M135" i="46" s="1"/>
  <c r="H33" i="46"/>
  <c r="H46" i="46" s="1"/>
  <c r="H61" i="46" s="1"/>
  <c r="H74" i="46" s="1"/>
  <c r="H86" i="46" s="1"/>
  <c r="H98" i="46" s="1"/>
  <c r="H110" i="46" s="1"/>
  <c r="H122" i="46" s="1"/>
  <c r="H134" i="46" s="1"/>
  <c r="O40" i="46"/>
  <c r="O53" i="46" s="1"/>
  <c r="O68" i="46" s="1"/>
  <c r="O81" i="46" s="1"/>
  <c r="O93" i="46" s="1"/>
  <c r="O105" i="46" s="1"/>
  <c r="O117" i="46" s="1"/>
  <c r="O129" i="46" s="1"/>
  <c r="O141" i="46" s="1"/>
  <c r="Q33" i="46"/>
  <c r="Q46" i="46" s="1"/>
  <c r="Q61" i="46" s="1"/>
  <c r="Q74" i="46" s="1"/>
  <c r="Q86" i="46" s="1"/>
  <c r="Q98" i="46" s="1"/>
  <c r="Q110" i="46" s="1"/>
  <c r="Q122" i="46" s="1"/>
  <c r="Q134" i="46" s="1"/>
  <c r="G32" i="46"/>
  <c r="G45" i="46" s="1"/>
  <c r="G60" i="46" s="1"/>
  <c r="G73" i="46" s="1"/>
  <c r="G85" i="46" s="1"/>
  <c r="G97" i="46" s="1"/>
  <c r="G109" i="46" s="1"/>
  <c r="G121" i="46" s="1"/>
  <c r="G133" i="46" s="1"/>
  <c r="O142" i="46"/>
  <c r="O143" i="46"/>
  <c r="L142" i="46"/>
  <c r="L143" i="46"/>
  <c r="I142" i="46"/>
  <c r="I143" i="46"/>
  <c r="G142" i="46"/>
  <c r="G143" i="46"/>
  <c r="Q40" i="46"/>
  <c r="Q53" i="46" s="1"/>
  <c r="Q68" i="46" s="1"/>
  <c r="Q81" i="46" s="1"/>
  <c r="Q93" i="46" s="1"/>
  <c r="Q105" i="46" s="1"/>
  <c r="Q117" i="46" s="1"/>
  <c r="Q129" i="46" s="1"/>
  <c r="Q141" i="46" s="1"/>
  <c r="Q11" i="46"/>
  <c r="P5" i="46"/>
  <c r="N19" i="46"/>
  <c r="H32" i="46"/>
  <c r="H45" i="46" s="1"/>
  <c r="H60" i="46" s="1"/>
  <c r="H73" i="46" s="1"/>
  <c r="H85" i="46" s="1"/>
  <c r="H97" i="46" s="1"/>
  <c r="H109" i="46" s="1"/>
  <c r="H121" i="46" s="1"/>
  <c r="H133" i="46" s="1"/>
  <c r="F17" i="46"/>
  <c r="N33" i="46"/>
  <c r="N46" i="46" s="1"/>
  <c r="N61" i="46" s="1"/>
  <c r="N74" i="46" s="1"/>
  <c r="N86" i="46" s="1"/>
  <c r="N98" i="46" s="1"/>
  <c r="P32" i="46"/>
  <c r="P45" i="46" s="1"/>
  <c r="P60" i="46" s="1"/>
  <c r="P73" i="46" s="1"/>
  <c r="P85" i="46" s="1"/>
  <c r="P97" i="46" s="1"/>
  <c r="P109" i="46" s="1"/>
  <c r="P121" i="46" s="1"/>
  <c r="P133" i="46" s="1"/>
  <c r="N17" i="46"/>
  <c r="F136" i="46"/>
  <c r="P37" i="46"/>
  <c r="P50" i="46" s="1"/>
  <c r="P65" i="46" s="1"/>
  <c r="P78" i="46" s="1"/>
  <c r="P90" i="46" s="1"/>
  <c r="P102" i="46" s="1"/>
  <c r="P114" i="46" s="1"/>
  <c r="P126" i="46" s="1"/>
  <c r="P138" i="46" s="1"/>
  <c r="N22" i="46"/>
  <c r="J33" i="46"/>
  <c r="J46" i="46" s="1"/>
  <c r="J61" i="46" s="1"/>
  <c r="J74" i="46" s="1"/>
  <c r="J86" i="46" s="1"/>
  <c r="J98" i="46" s="1"/>
  <c r="F123" i="46"/>
  <c r="F135" i="46" s="1"/>
  <c r="P6" i="46"/>
  <c r="T4" i="46"/>
  <c r="L4" i="46"/>
  <c r="N23" i="46"/>
  <c r="B19" i="46" l="1"/>
  <c r="P142" i="46"/>
  <c r="C66" i="46"/>
  <c r="C82" i="46"/>
  <c r="C78" i="46"/>
  <c r="C70" i="46"/>
  <c r="F2" i="46"/>
  <c r="B4" i="46" s="1"/>
  <c r="C81" i="46"/>
  <c r="C104" i="46"/>
  <c r="C75" i="46"/>
  <c r="C110" i="46"/>
  <c r="C40" i="46"/>
  <c r="C126" i="46"/>
  <c r="C115" i="46"/>
  <c r="C34" i="46"/>
  <c r="C79" i="46"/>
  <c r="C25" i="46"/>
  <c r="C67" i="46"/>
  <c r="C102" i="46"/>
  <c r="C127" i="46"/>
  <c r="C24" i="46"/>
  <c r="C51" i="46"/>
  <c r="C91" i="46"/>
  <c r="C22" i="46"/>
  <c r="C89" i="46"/>
  <c r="C55" i="46"/>
  <c r="C54" i="46"/>
  <c r="C111" i="46"/>
  <c r="C33" i="46"/>
  <c r="C5" i="46"/>
  <c r="C52" i="46"/>
  <c r="C99" i="46"/>
  <c r="C98" i="46"/>
  <c r="C63" i="46"/>
  <c r="C20" i="46"/>
  <c r="C103" i="46"/>
  <c r="N6" i="46"/>
  <c r="A11" i="46" s="1"/>
  <c r="C100" i="46"/>
  <c r="C18" i="46"/>
  <c r="C37" i="46"/>
  <c r="C77" i="46"/>
  <c r="C90" i="46"/>
  <c r="C56" i="46"/>
  <c r="C23" i="46"/>
  <c r="C26" i="46"/>
  <c r="C114" i="46"/>
  <c r="C122" i="46"/>
  <c r="C61" i="46"/>
  <c r="F31" i="46"/>
  <c r="F44" i="46" s="1"/>
  <c r="C69" i="46"/>
  <c r="C106" i="46"/>
  <c r="C36" i="46"/>
  <c r="C46" i="46"/>
  <c r="C86" i="46"/>
  <c r="C76" i="46"/>
  <c r="C48" i="46"/>
  <c r="C116" i="46"/>
  <c r="C93" i="46"/>
  <c r="C105" i="46"/>
  <c r="C27" i="46"/>
  <c r="C65" i="46"/>
  <c r="C64" i="46"/>
  <c r="C38" i="46"/>
  <c r="C101" i="46"/>
  <c r="C19" i="46"/>
  <c r="C87" i="46"/>
  <c r="C92" i="46"/>
  <c r="B18" i="46"/>
  <c r="C50" i="46"/>
  <c r="C49" i="46"/>
  <c r="C35" i="46"/>
  <c r="J31" i="46"/>
  <c r="B34" i="46" s="1"/>
  <c r="F33" i="46"/>
  <c r="F46" i="46" s="1"/>
  <c r="F61" i="46" s="1"/>
  <c r="F74" i="46" s="1"/>
  <c r="F86" i="46" s="1"/>
  <c r="F98" i="46" s="1"/>
  <c r="F110" i="46" s="1"/>
  <c r="F122" i="46" s="1"/>
  <c r="F134" i="46" s="1"/>
  <c r="B35" i="46"/>
  <c r="N44" i="46"/>
  <c r="Q143" i="46"/>
  <c r="N7" i="46"/>
  <c r="N36" i="46"/>
  <c r="N49" i="46" s="1"/>
  <c r="N64" i="46" s="1"/>
  <c r="N77" i="46" s="1"/>
  <c r="N89" i="46" s="1"/>
  <c r="N101" i="46" s="1"/>
  <c r="N113" i="46" s="1"/>
  <c r="N125" i="46" s="1"/>
  <c r="N137" i="46" s="1"/>
  <c r="C62" i="46"/>
  <c r="C68" i="46"/>
  <c r="C112" i="46"/>
  <c r="C142" i="46"/>
  <c r="C143" i="46"/>
  <c r="C139" i="46"/>
  <c r="C113" i="46"/>
  <c r="C123" i="46"/>
  <c r="C138" i="46"/>
  <c r="C80" i="46"/>
  <c r="C47" i="46"/>
  <c r="C53" i="46"/>
  <c r="C135" i="46"/>
  <c r="C117" i="46"/>
  <c r="C137" i="46"/>
  <c r="C141" i="46"/>
  <c r="C94" i="46"/>
  <c r="C140" i="46"/>
  <c r="C125" i="46"/>
  <c r="C130" i="46"/>
  <c r="C39" i="46"/>
  <c r="C118" i="46"/>
  <c r="C129" i="46"/>
  <c r="C136" i="46"/>
  <c r="C21" i="46"/>
  <c r="C128" i="46"/>
  <c r="B127" i="46"/>
  <c r="C74" i="46"/>
  <c r="J5" i="46"/>
  <c r="A6" i="46" s="1"/>
  <c r="J34" i="46"/>
  <c r="J47" i="46" s="1"/>
  <c r="J62" i="46" s="1"/>
  <c r="J75" i="46" s="1"/>
  <c r="J87" i="46" s="1"/>
  <c r="J99" i="46" s="1"/>
  <c r="J111" i="46" s="1"/>
  <c r="C124" i="46"/>
  <c r="J6" i="46"/>
  <c r="A7" i="46" s="1"/>
  <c r="C134" i="46"/>
  <c r="N11" i="46"/>
  <c r="N40" i="46"/>
  <c r="N53" i="46" s="1"/>
  <c r="N68" i="46" s="1"/>
  <c r="N81" i="46" s="1"/>
  <c r="N93" i="46" s="1"/>
  <c r="N105" i="46" s="1"/>
  <c r="N117" i="46" s="1"/>
  <c r="N129" i="46" s="1"/>
  <c r="N141" i="46" s="1"/>
  <c r="N12" i="46"/>
  <c r="N41" i="46"/>
  <c r="N54" i="46" s="1"/>
  <c r="N69" i="46" s="1"/>
  <c r="N82" i="46" s="1"/>
  <c r="N94" i="46" s="1"/>
  <c r="N106" i="46" s="1"/>
  <c r="N118" i="46" s="1"/>
  <c r="N130" i="46" s="1"/>
  <c r="N10" i="46"/>
  <c r="C11" i="46" s="1"/>
  <c r="J3" i="46"/>
  <c r="A4" i="46" s="1"/>
  <c r="J32" i="46"/>
  <c r="J45" i="46" s="1"/>
  <c r="J60" i="46" s="1"/>
  <c r="J73" i="46" s="1"/>
  <c r="J85" i="46" s="1"/>
  <c r="B102" i="46"/>
  <c r="N110" i="46"/>
  <c r="N122" i="46" s="1"/>
  <c r="N134" i="46" s="1"/>
  <c r="J110" i="46"/>
  <c r="J122" i="46" s="1"/>
  <c r="J134" i="46" s="1"/>
  <c r="B101" i="46"/>
  <c r="C7" i="46"/>
  <c r="N38" i="46"/>
  <c r="N51" i="46" s="1"/>
  <c r="N66" i="46" s="1"/>
  <c r="N79" i="46" s="1"/>
  <c r="N91" i="46" s="1"/>
  <c r="N103" i="46" s="1"/>
  <c r="N115" i="46" s="1"/>
  <c r="N127" i="46" s="1"/>
  <c r="N139" i="46" s="1"/>
  <c r="N9" i="46"/>
  <c r="F32" i="46"/>
  <c r="F45" i="46" s="1"/>
  <c r="F60" i="46" s="1"/>
  <c r="F73" i="46" s="1"/>
  <c r="F85" i="46" s="1"/>
  <c r="F3" i="46"/>
  <c r="A2" i="46" s="1"/>
  <c r="N136" i="46"/>
  <c r="B128" i="46"/>
  <c r="N8" i="46"/>
  <c r="N37" i="46"/>
  <c r="N50" i="46" s="1"/>
  <c r="N65" i="46" s="1"/>
  <c r="N78" i="46" s="1"/>
  <c r="N90" i="46" s="1"/>
  <c r="N102" i="46" s="1"/>
  <c r="N114" i="46" s="1"/>
  <c r="N126" i="46" s="1"/>
  <c r="N138" i="46" s="1"/>
  <c r="N5" i="46"/>
  <c r="N34" i="46"/>
  <c r="N47" i="46" s="1"/>
  <c r="N62" i="46" s="1"/>
  <c r="N75" i="46" s="1"/>
  <c r="N87" i="46" s="1"/>
  <c r="N99" i="46" s="1"/>
  <c r="N111" i="46" s="1"/>
  <c r="N32" i="46"/>
  <c r="N45" i="46" s="1"/>
  <c r="N60" i="46" s="1"/>
  <c r="N73" i="46" s="1"/>
  <c r="N85" i="46" s="1"/>
  <c r="N3" i="46"/>
  <c r="B33" i="46" l="1"/>
  <c r="J44" i="46"/>
  <c r="B47" i="46" s="1"/>
  <c r="B48" i="46"/>
  <c r="N59" i="46"/>
  <c r="A12" i="46"/>
  <c r="C8" i="46"/>
  <c r="J123" i="46"/>
  <c r="J135" i="46" s="1"/>
  <c r="B114" i="46"/>
  <c r="N143" i="46"/>
  <c r="N142" i="46"/>
  <c r="A15" i="46"/>
  <c r="A17" i="46"/>
  <c r="C13" i="46"/>
  <c r="B88" i="46"/>
  <c r="J97" i="46"/>
  <c r="J109" i="46" s="1"/>
  <c r="J121" i="46" s="1"/>
  <c r="J133" i="46" s="1"/>
  <c r="A16" i="46"/>
  <c r="C12" i="46"/>
  <c r="A13" i="46"/>
  <c r="C9" i="46"/>
  <c r="A14" i="46"/>
  <c r="C10" i="46"/>
  <c r="B46" i="46"/>
  <c r="F59" i="46"/>
  <c r="A8" i="46"/>
  <c r="C4" i="46"/>
  <c r="B89" i="46"/>
  <c r="N97" i="46"/>
  <c r="N109" i="46" s="1"/>
  <c r="N121" i="46" s="1"/>
  <c r="N133" i="46" s="1"/>
  <c r="N123" i="46"/>
  <c r="N135" i="46" s="1"/>
  <c r="B115" i="46"/>
  <c r="A10" i="46"/>
  <c r="C6" i="46"/>
  <c r="F97" i="46"/>
  <c r="F109" i="46" s="1"/>
  <c r="F121" i="46" s="1"/>
  <c r="F133" i="46" s="1"/>
  <c r="B87" i="46"/>
  <c r="J59" i="46" l="1"/>
  <c r="B62" i="46" s="1"/>
  <c r="N72" i="46"/>
  <c r="B63" i="46"/>
  <c r="B61" i="46"/>
  <c r="F72" i="46"/>
  <c r="J72" i="46" l="1"/>
  <c r="J84" i="46" s="1"/>
  <c r="J96" i="46" s="1"/>
  <c r="N84" i="46"/>
  <c r="N96" i="46" s="1"/>
  <c r="B76" i="46"/>
  <c r="F84" i="46"/>
  <c r="F96" i="46" s="1"/>
  <c r="B74" i="46"/>
  <c r="B75" i="46" l="1"/>
  <c r="B100" i="46"/>
  <c r="N108" i="46"/>
  <c r="N120" i="46" s="1"/>
  <c r="N132" i="46" s="1"/>
  <c r="B99" i="46"/>
  <c r="J108" i="46"/>
  <c r="J120" i="46" s="1"/>
  <c r="J132" i="46" s="1"/>
  <c r="B98" i="46"/>
  <c r="F108" i="46"/>
  <c r="F120" i="46" s="1"/>
  <c r="F132" i="46" s="1"/>
  <c r="AG2" i="62" l="1"/>
  <c r="AF2" i="62"/>
  <c r="AE2" i="62"/>
  <c r="AD2" i="62"/>
  <c r="AC2" i="62"/>
  <c r="AB2" i="62"/>
  <c r="AA2" i="62"/>
  <c r="Z2" i="62"/>
  <c r="Y2" i="62"/>
  <c r="X2" i="62"/>
  <c r="W2" i="62"/>
  <c r="V2" i="62"/>
  <c r="AG1" i="62"/>
  <c r="AF1" i="62"/>
  <c r="AE1" i="62"/>
  <c r="AD1" i="62"/>
  <c r="AC1" i="62"/>
  <c r="AB1" i="62"/>
  <c r="AA1" i="62"/>
  <c r="Z1" i="62"/>
  <c r="Y1" i="62"/>
  <c r="X1" i="62"/>
  <c r="W1" i="62"/>
  <c r="V1" i="62"/>
  <c r="C1" i="49" l="1"/>
  <c r="CR1" i="26"/>
  <c r="EH1" i="26" l="1"/>
  <c r="AR6" i="60" l="1"/>
  <c r="AQ6" i="60"/>
  <c r="AP6" i="60"/>
  <c r="AO6" i="60"/>
  <c r="AN6" i="60"/>
  <c r="AM6" i="60"/>
  <c r="AL6" i="60"/>
  <c r="AK6" i="60"/>
  <c r="AJ6" i="60"/>
  <c r="AI6" i="60"/>
  <c r="AH6" i="60"/>
  <c r="AG6" i="60"/>
  <c r="AF6" i="60"/>
  <c r="AE6" i="60"/>
  <c r="AD6" i="60"/>
  <c r="AC6" i="60"/>
  <c r="AB6" i="60"/>
  <c r="AA6" i="60"/>
  <c r="Z15" i="60" l="1"/>
  <c r="Z14" i="60"/>
  <c r="Z13" i="60"/>
  <c r="Z12" i="60"/>
  <c r="Z11" i="60"/>
  <c r="Z10" i="60"/>
  <c r="Z9" i="60"/>
  <c r="Z8" i="60"/>
  <c r="Z7" i="60"/>
  <c r="AR15" i="60" l="1"/>
  <c r="AQ15" i="60"/>
  <c r="AP15" i="60"/>
  <c r="AO15" i="60"/>
  <c r="AN15" i="60"/>
  <c r="AM15" i="60"/>
  <c r="AL15" i="60"/>
  <c r="AK15" i="60"/>
  <c r="AJ15" i="60"/>
  <c r="AI15" i="60"/>
  <c r="AH15" i="60"/>
  <c r="AG15" i="60"/>
  <c r="AF15" i="60"/>
  <c r="AE15" i="60"/>
  <c r="AD15" i="60"/>
  <c r="AC15" i="60"/>
  <c r="AB15" i="60"/>
  <c r="AA15" i="60"/>
  <c r="AR14" i="60"/>
  <c r="AQ14" i="60"/>
  <c r="AP14" i="60"/>
  <c r="AO14" i="60"/>
  <c r="AN14" i="60"/>
  <c r="AM14" i="60"/>
  <c r="AL14" i="60"/>
  <c r="AK14" i="60"/>
  <c r="AJ14" i="60"/>
  <c r="AI14" i="60"/>
  <c r="AH14" i="60"/>
  <c r="AG14" i="60"/>
  <c r="AF14" i="60"/>
  <c r="AE14" i="60"/>
  <c r="AD14" i="60"/>
  <c r="AC14" i="60"/>
  <c r="AB14" i="60"/>
  <c r="AA14" i="60"/>
  <c r="AR13" i="60"/>
  <c r="AQ13" i="60"/>
  <c r="AP13" i="60"/>
  <c r="AO13" i="60"/>
  <c r="AN13" i="60"/>
  <c r="AM13" i="60"/>
  <c r="AL13" i="60"/>
  <c r="AK13" i="60"/>
  <c r="AJ13" i="60"/>
  <c r="AI13" i="60"/>
  <c r="AH13" i="60"/>
  <c r="AG13" i="60"/>
  <c r="AF13" i="60"/>
  <c r="AE13" i="60"/>
  <c r="AD13" i="60"/>
  <c r="AC13" i="60"/>
  <c r="AB13" i="60"/>
  <c r="AA13" i="60"/>
  <c r="AR12" i="60"/>
  <c r="AQ12" i="60"/>
  <c r="AP12" i="60"/>
  <c r="AO12" i="60"/>
  <c r="AN12" i="60"/>
  <c r="AM12" i="60"/>
  <c r="AL12" i="60"/>
  <c r="AK12" i="60"/>
  <c r="AJ12" i="60"/>
  <c r="AI12" i="60"/>
  <c r="AH12" i="60"/>
  <c r="AG12" i="60"/>
  <c r="AF12" i="60"/>
  <c r="AE12" i="60"/>
  <c r="AD12" i="60"/>
  <c r="AC12" i="60"/>
  <c r="AB12" i="60"/>
  <c r="AA12" i="60"/>
  <c r="AR11" i="60"/>
  <c r="AQ11" i="60"/>
  <c r="AP11" i="60"/>
  <c r="AO11" i="60"/>
  <c r="AN11" i="60"/>
  <c r="AM11" i="60"/>
  <c r="AL11" i="60"/>
  <c r="AK11" i="60"/>
  <c r="AJ11" i="60"/>
  <c r="AI11" i="60"/>
  <c r="AH11" i="60"/>
  <c r="AG11" i="60"/>
  <c r="AF11" i="60"/>
  <c r="AE11" i="60"/>
  <c r="AD11" i="60"/>
  <c r="AC11" i="60"/>
  <c r="AB11" i="60"/>
  <c r="AA11" i="60"/>
  <c r="AR10" i="60"/>
  <c r="AQ10" i="60"/>
  <c r="AP10" i="60"/>
  <c r="AO10" i="60"/>
  <c r="AN10" i="60"/>
  <c r="AM10" i="60"/>
  <c r="AL10" i="60"/>
  <c r="AK10" i="60"/>
  <c r="AJ10" i="60"/>
  <c r="AI10" i="60"/>
  <c r="AH10" i="60"/>
  <c r="AG10" i="60"/>
  <c r="AF10" i="60"/>
  <c r="AE10" i="60"/>
  <c r="AD10" i="60"/>
  <c r="AC10" i="60"/>
  <c r="AB10" i="60"/>
  <c r="AA10" i="60"/>
  <c r="AR9" i="60"/>
  <c r="AQ9" i="60"/>
  <c r="AP9" i="60"/>
  <c r="AO9" i="60"/>
  <c r="AN9" i="60"/>
  <c r="AM9" i="60"/>
  <c r="AL9" i="60"/>
  <c r="AK9" i="60"/>
  <c r="AJ9" i="60"/>
  <c r="AI9" i="60"/>
  <c r="AH9" i="60"/>
  <c r="AG9" i="60"/>
  <c r="AF9" i="60"/>
  <c r="AE9" i="60"/>
  <c r="AD9" i="60"/>
  <c r="AC9" i="60"/>
  <c r="AB9" i="60"/>
  <c r="AA9" i="60"/>
  <c r="AR8" i="60"/>
  <c r="AQ8" i="60"/>
  <c r="AP8" i="60"/>
  <c r="AO8" i="60"/>
  <c r="AN8" i="60"/>
  <c r="AM8" i="60"/>
  <c r="AL8" i="60"/>
  <c r="AK8" i="60"/>
  <c r="AJ8" i="60"/>
  <c r="AI8" i="60"/>
  <c r="AH8" i="60"/>
  <c r="AG8" i="60"/>
  <c r="AF8" i="60"/>
  <c r="AE8" i="60"/>
  <c r="AD8" i="60"/>
  <c r="AC8" i="60"/>
  <c r="AB8" i="60"/>
  <c r="AA8" i="60"/>
  <c r="AR7" i="60"/>
  <c r="AQ7" i="60"/>
  <c r="AP7" i="60"/>
  <c r="AO7" i="60"/>
  <c r="AN7" i="60"/>
  <c r="AM7" i="60"/>
  <c r="AL7" i="60"/>
  <c r="AK7" i="60"/>
  <c r="AJ7" i="60"/>
  <c r="AI7" i="60"/>
  <c r="AH7" i="60"/>
  <c r="AG7" i="60"/>
  <c r="AF7" i="60"/>
  <c r="AE7" i="60"/>
  <c r="AD7" i="60"/>
  <c r="AC7" i="60"/>
  <c r="AB7" i="60"/>
  <c r="AA7" i="60"/>
  <c r="Z4" i="60"/>
  <c r="ED1" i="26"/>
  <c r="ED5" i="26" s="1"/>
  <c r="DZ1" i="26"/>
  <c r="DZ5" i="26" s="1"/>
  <c r="CQ1" i="26"/>
  <c r="CQ6" i="26" l="1"/>
  <c r="CQ3" i="26"/>
  <c r="CQ5" i="26"/>
  <c r="CQ4" i="26"/>
  <c r="CQ7" i="26"/>
  <c r="ED2" i="26"/>
  <c r="DZ2" i="26"/>
  <c r="DZ3" i="26"/>
  <c r="ED3" i="26"/>
  <c r="DZ4" i="26"/>
  <c r="ED4" i="26"/>
  <c r="A1" i="59" l="1"/>
  <c r="A5" i="59" s="1"/>
  <c r="A1" i="58"/>
  <c r="A3" i="58" s="1"/>
  <c r="A1" i="57"/>
  <c r="A6" i="57" s="1"/>
  <c r="A1" i="56"/>
  <c r="A3" i="56" s="1"/>
  <c r="A1" i="55"/>
  <c r="A3" i="55" s="1"/>
  <c r="A6" i="59" l="1"/>
  <c r="A8" i="59"/>
  <c r="A13" i="59"/>
  <c r="A14" i="59"/>
  <c r="A12" i="59"/>
  <c r="A4" i="59"/>
  <c r="A2" i="58"/>
  <c r="A4" i="56"/>
  <c r="A5" i="56"/>
  <c r="A7" i="59"/>
  <c r="A4" i="57"/>
  <c r="A2" i="55"/>
  <c r="A4" i="55"/>
  <c r="A2" i="57"/>
  <c r="A4" i="58"/>
  <c r="A5" i="55"/>
  <c r="A3" i="57"/>
  <c r="A5" i="58"/>
  <c r="A9" i="59"/>
  <c r="A2" i="56"/>
  <c r="A5" i="57"/>
  <c r="A2" i="59"/>
  <c r="A10" i="59"/>
  <c r="A3" i="59"/>
  <c r="A11" i="59"/>
  <c r="DT1" i="26" l="1"/>
  <c r="C1" i="26" l="1"/>
  <c r="C3" i="26" l="1"/>
  <c r="C6" i="26"/>
  <c r="C7" i="26"/>
  <c r="C9" i="26"/>
  <c r="C10" i="26"/>
  <c r="C8" i="26"/>
  <c r="C11" i="26"/>
  <c r="C12" i="26"/>
  <c r="C4" i="26"/>
  <c r="C5" i="26"/>
  <c r="C2" i="26"/>
  <c r="DN1" i="26" l="1"/>
  <c r="CE1" i="26" l="1"/>
  <c r="CE8" i="26" l="1"/>
  <c r="CE6" i="26"/>
  <c r="CE3" i="26"/>
  <c r="CE7" i="26"/>
  <c r="CE4" i="26"/>
  <c r="CE5" i="26"/>
  <c r="CE2" i="26"/>
  <c r="DH1" i="26"/>
  <c r="DB1" i="26" l="1"/>
  <c r="CV1" i="26"/>
  <c r="A1" i="24" l="1"/>
  <c r="BJ1" i="12" l="1"/>
  <c r="BF1" i="12"/>
  <c r="BB1" i="12"/>
  <c r="AX1" i="12"/>
  <c r="AT1" i="12"/>
  <c r="AP1" i="12"/>
  <c r="AL1" i="12"/>
  <c r="AH1" i="12"/>
  <c r="AD1" i="12"/>
  <c r="Z1" i="12"/>
  <c r="V1" i="12"/>
  <c r="R1" i="12"/>
  <c r="B1" i="49" l="1"/>
  <c r="B3" i="49" l="1"/>
  <c r="B5" i="49"/>
  <c r="B4" i="49"/>
  <c r="B2" i="49"/>
  <c r="A2" i="49" l="1"/>
  <c r="A5" i="49"/>
  <c r="CQ2" i="26"/>
  <c r="A3" i="49"/>
  <c r="A4" i="49"/>
  <c r="A2" i="28" l="1"/>
  <c r="A6" i="28" s="1"/>
  <c r="BX1" i="26"/>
  <c r="Y1" i="26"/>
  <c r="AL1" i="26"/>
  <c r="AE1" i="26"/>
  <c r="N1" i="12"/>
  <c r="J1" i="12"/>
  <c r="J2" i="12" s="1"/>
  <c r="F1" i="12"/>
  <c r="B1" i="12"/>
  <c r="BM1" i="26"/>
  <c r="M1" i="26"/>
  <c r="M3" i="26" s="1"/>
  <c r="Q1" i="26"/>
  <c r="Q4" i="26" s="1"/>
  <c r="U1" i="26"/>
  <c r="U2" i="26" s="1"/>
  <c r="CI1" i="26"/>
  <c r="A1" i="28"/>
  <c r="CM1" i="26"/>
  <c r="D1" i="29"/>
  <c r="C2" i="29"/>
  <c r="G1" i="26"/>
  <c r="A1" i="26"/>
  <c r="BS1" i="26"/>
  <c r="BH1" i="26"/>
  <c r="BD1" i="26"/>
  <c r="AZ1" i="26"/>
  <c r="AQ1" i="26"/>
  <c r="A2" i="24"/>
  <c r="B1" i="13"/>
  <c r="BZ13" i="12" l="1"/>
  <c r="CD10" i="12"/>
  <c r="BZ15" i="12"/>
  <c r="CD9" i="12"/>
  <c r="BZ14" i="12"/>
  <c r="CD11" i="12"/>
  <c r="CD12" i="12"/>
  <c r="CD5" i="12"/>
  <c r="CD13" i="12"/>
  <c r="CD14" i="12"/>
  <c r="CD7" i="12"/>
  <c r="CD15" i="12"/>
  <c r="CD8" i="12"/>
  <c r="BZ12" i="12"/>
  <c r="CD6" i="12"/>
  <c r="F2" i="12"/>
  <c r="A4" i="12" s="1"/>
  <c r="F4" i="12"/>
  <c r="F5" i="12"/>
  <c r="F6" i="12"/>
  <c r="F7" i="12"/>
  <c r="F8" i="12"/>
  <c r="F9" i="12"/>
  <c r="BN12" i="12"/>
  <c r="CD4" i="12"/>
  <c r="BZ8" i="12"/>
  <c r="BZ11" i="12"/>
  <c r="CD3" i="12"/>
  <c r="BZ7" i="12"/>
  <c r="BZ5" i="12"/>
  <c r="BZ3" i="12"/>
  <c r="CD2" i="12"/>
  <c r="BZ6" i="12"/>
  <c r="BZ4" i="12"/>
  <c r="BZ9" i="12"/>
  <c r="BZ10" i="12"/>
  <c r="BZ2" i="12"/>
  <c r="A158" i="28"/>
  <c r="A166" i="28"/>
  <c r="A174" i="28"/>
  <c r="A182" i="28"/>
  <c r="A190" i="28"/>
  <c r="A198" i="28"/>
  <c r="A206" i="28"/>
  <c r="A214" i="28"/>
  <c r="A222" i="28"/>
  <c r="A230" i="28"/>
  <c r="A238" i="28"/>
  <c r="A246" i="28"/>
  <c r="A254" i="28"/>
  <c r="A262" i="28"/>
  <c r="A270" i="28"/>
  <c r="L8" i="43" s="1"/>
  <c r="A8" i="28"/>
  <c r="A16" i="28"/>
  <c r="A24" i="28"/>
  <c r="A32" i="28"/>
  <c r="A40" i="28"/>
  <c r="A48" i="28"/>
  <c r="A56" i="28"/>
  <c r="A64" i="28"/>
  <c r="A72" i="28"/>
  <c r="A80" i="28"/>
  <c r="A88" i="28"/>
  <c r="A96" i="28"/>
  <c r="A104" i="28"/>
  <c r="A112" i="28"/>
  <c r="A120" i="28"/>
  <c r="A128" i="28"/>
  <c r="A136" i="28"/>
  <c r="A144" i="28"/>
  <c r="A152" i="28"/>
  <c r="A197" i="28"/>
  <c r="A127" i="28"/>
  <c r="A159" i="28"/>
  <c r="A167" i="28"/>
  <c r="A175" i="28"/>
  <c r="A183" i="28"/>
  <c r="A191" i="28"/>
  <c r="A199" i="28"/>
  <c r="G2" i="61" s="1"/>
  <c r="A207" i="28"/>
  <c r="A215" i="28"/>
  <c r="A223" i="28"/>
  <c r="N2" i="61" s="1"/>
  <c r="A231" i="28"/>
  <c r="A239" i="28"/>
  <c r="A247" i="28"/>
  <c r="A255" i="28"/>
  <c r="A263" i="28"/>
  <c r="A271" i="28"/>
  <c r="L9" i="43" s="1"/>
  <c r="A9" i="28"/>
  <c r="A17" i="28"/>
  <c r="A25" i="28"/>
  <c r="A33" i="28"/>
  <c r="A41" i="28"/>
  <c r="A49" i="28"/>
  <c r="L7" i="64" s="1"/>
  <c r="A57" i="28"/>
  <c r="X1" i="61" s="1"/>
  <c r="A65" i="28"/>
  <c r="A73" i="28"/>
  <c r="A81" i="28"/>
  <c r="A89" i="28"/>
  <c r="A97" i="28"/>
  <c r="A105" i="28"/>
  <c r="A113" i="28"/>
  <c r="A121" i="28"/>
  <c r="A129" i="28"/>
  <c r="A137" i="28"/>
  <c r="A145" i="28"/>
  <c r="A153" i="28"/>
  <c r="A164" i="28"/>
  <c r="A188" i="28"/>
  <c r="A196" i="28"/>
  <c r="A204" i="28"/>
  <c r="A220" i="28"/>
  <c r="A244" i="28"/>
  <c r="A268" i="28"/>
  <c r="A22" i="28"/>
  <c r="A38" i="28"/>
  <c r="A62" i="28"/>
  <c r="A86" i="28"/>
  <c r="A110" i="28"/>
  <c r="A142" i="28"/>
  <c r="A165" i="28"/>
  <c r="A189" i="28"/>
  <c r="A205" i="28"/>
  <c r="A221" i="28"/>
  <c r="A245" i="28"/>
  <c r="A7" i="28"/>
  <c r="A31" i="28"/>
  <c r="A55" i="28"/>
  <c r="A79" i="28"/>
  <c r="A111" i="28"/>
  <c r="A143" i="28"/>
  <c r="A160" i="28"/>
  <c r="A168" i="28"/>
  <c r="A176" i="28"/>
  <c r="A184" i="28"/>
  <c r="A192" i="28"/>
  <c r="A200" i="28"/>
  <c r="A208" i="28"/>
  <c r="A216" i="28"/>
  <c r="U2" i="61" s="1"/>
  <c r="A224" i="28"/>
  <c r="A232" i="28"/>
  <c r="A240" i="28"/>
  <c r="A248" i="28"/>
  <c r="A256" i="28"/>
  <c r="A264" i="28"/>
  <c r="A272" i="28"/>
  <c r="L10" i="43" s="1"/>
  <c r="A10" i="28"/>
  <c r="A18" i="28"/>
  <c r="A26" i="28"/>
  <c r="A34" i="28"/>
  <c r="A42" i="28"/>
  <c r="A50" i="28"/>
  <c r="A58" i="28"/>
  <c r="A66" i="28"/>
  <c r="A74" i="28"/>
  <c r="A82" i="28"/>
  <c r="A90" i="28"/>
  <c r="A98" i="28"/>
  <c r="A106" i="28"/>
  <c r="A114" i="28"/>
  <c r="A122" i="28"/>
  <c r="A130" i="28"/>
  <c r="A138" i="28"/>
  <c r="A146" i="28"/>
  <c r="A154" i="28"/>
  <c r="A29" i="28"/>
  <c r="A117" i="28"/>
  <c r="A228" i="28"/>
  <c r="A54" i="28"/>
  <c r="A134" i="28"/>
  <c r="A173" i="28"/>
  <c r="A213" i="28"/>
  <c r="A237" i="28"/>
  <c r="A261" i="28"/>
  <c r="A23" i="28"/>
  <c r="A63" i="28"/>
  <c r="A103" i="28"/>
  <c r="A161" i="28"/>
  <c r="A169" i="28"/>
  <c r="A177" i="28"/>
  <c r="A185" i="28"/>
  <c r="A193" i="28"/>
  <c r="A201" i="28"/>
  <c r="A209" i="28"/>
  <c r="A217" i="28"/>
  <c r="A225" i="28"/>
  <c r="A233" i="28"/>
  <c r="A241" i="28"/>
  <c r="A249" i="28"/>
  <c r="A257" i="28"/>
  <c r="A265" i="28"/>
  <c r="A273" i="28"/>
  <c r="A11" i="28"/>
  <c r="A19" i="28"/>
  <c r="A27" i="28"/>
  <c r="A35" i="28"/>
  <c r="A43" i="28"/>
  <c r="A51" i="28"/>
  <c r="A59" i="28"/>
  <c r="A67" i="28"/>
  <c r="A75" i="28"/>
  <c r="A83" i="28"/>
  <c r="A91" i="28"/>
  <c r="A99" i="28"/>
  <c r="A107" i="28"/>
  <c r="A115" i="28"/>
  <c r="A123" i="28"/>
  <c r="A131" i="28"/>
  <c r="A139" i="28"/>
  <c r="A147" i="28"/>
  <c r="A155" i="28"/>
  <c r="V1" i="61" s="1"/>
  <c r="A163" i="28"/>
  <c r="A211" i="28"/>
  <c r="A235" i="28"/>
  <c r="A251" i="28"/>
  <c r="A267" i="28"/>
  <c r="A13" i="28"/>
  <c r="A45" i="28"/>
  <c r="A61" i="28"/>
  <c r="A77" i="28"/>
  <c r="A93" i="28"/>
  <c r="A109" i="28"/>
  <c r="A133" i="28"/>
  <c r="A180" i="28"/>
  <c r="A212" i="28"/>
  <c r="A236" i="28"/>
  <c r="A260" i="28"/>
  <c r="A5" i="28"/>
  <c r="A30" i="28"/>
  <c r="A70" i="28"/>
  <c r="A102" i="28"/>
  <c r="A126" i="28"/>
  <c r="A181" i="28"/>
  <c r="A269" i="28"/>
  <c r="L2" i="43" s="1"/>
  <c r="A47" i="28"/>
  <c r="A95" i="28"/>
  <c r="A135" i="28"/>
  <c r="A276" i="28"/>
  <c r="A162" i="28"/>
  <c r="A170" i="28"/>
  <c r="A178" i="28"/>
  <c r="A186" i="28"/>
  <c r="A194" i="28"/>
  <c r="A202" i="28"/>
  <c r="A210" i="28"/>
  <c r="A218" i="28"/>
  <c r="A226" i="28"/>
  <c r="A234" i="28"/>
  <c r="A242" i="28"/>
  <c r="A250" i="28"/>
  <c r="A258" i="28"/>
  <c r="A266" i="28"/>
  <c r="A274" i="28"/>
  <c r="A12" i="28"/>
  <c r="A20" i="28"/>
  <c r="A28" i="28"/>
  <c r="A36" i="28"/>
  <c r="A44" i="28"/>
  <c r="A52" i="28"/>
  <c r="A60" i="28"/>
  <c r="A68" i="28"/>
  <c r="A76" i="28"/>
  <c r="A84" i="28"/>
  <c r="A92" i="28"/>
  <c r="A100" i="28"/>
  <c r="A108" i="28"/>
  <c r="A116" i="28"/>
  <c r="A124" i="28"/>
  <c r="A132" i="28"/>
  <c r="A140" i="28"/>
  <c r="A148" i="28"/>
  <c r="A156" i="28"/>
  <c r="A171" i="28"/>
  <c r="A179" i="28"/>
  <c r="A187" i="28"/>
  <c r="A195" i="28"/>
  <c r="A203" i="28"/>
  <c r="A219" i="28"/>
  <c r="A227" i="28"/>
  <c r="A243" i="28"/>
  <c r="A259" i="28"/>
  <c r="A4" i="28"/>
  <c r="A21" i="28"/>
  <c r="A37" i="28"/>
  <c r="A53" i="28"/>
  <c r="A69" i="28"/>
  <c r="A85" i="28"/>
  <c r="A101" i="28"/>
  <c r="A125" i="28"/>
  <c r="A141" i="28"/>
  <c r="A149" i="28"/>
  <c r="A172" i="28"/>
  <c r="A252" i="28"/>
  <c r="A14" i="28"/>
  <c r="A46" i="28"/>
  <c r="A78" i="28"/>
  <c r="A94" i="28"/>
  <c r="A118" i="28"/>
  <c r="A150" i="28"/>
  <c r="A157" i="28"/>
  <c r="A229" i="28"/>
  <c r="A253" i="28"/>
  <c r="A15" i="28"/>
  <c r="A39" i="28"/>
  <c r="A71" i="28"/>
  <c r="A87" i="28"/>
  <c r="A119" i="28"/>
  <c r="A151" i="28"/>
  <c r="C1" i="62"/>
  <c r="A5" i="12"/>
  <c r="AX12" i="12"/>
  <c r="BV18" i="12"/>
  <c r="BV10" i="12"/>
  <c r="BV2" i="12"/>
  <c r="BR12" i="12"/>
  <c r="BR4" i="12"/>
  <c r="BN14" i="12"/>
  <c r="BN6" i="12"/>
  <c r="BR11" i="12"/>
  <c r="BR3" i="12"/>
  <c r="BN13" i="12"/>
  <c r="BN5" i="12"/>
  <c r="BV5" i="12"/>
  <c r="BN9" i="12"/>
  <c r="BN15" i="12"/>
  <c r="BV17" i="12"/>
  <c r="BV9" i="12"/>
  <c r="BR15" i="12"/>
  <c r="BN7" i="12"/>
  <c r="BV16" i="12"/>
  <c r="BV8" i="12"/>
  <c r="BR18" i="12"/>
  <c r="BR10" i="12"/>
  <c r="BR2" i="12"/>
  <c r="BN4" i="12"/>
  <c r="BN11" i="12"/>
  <c r="BN3" i="12"/>
  <c r="BV13" i="12"/>
  <c r="BV11" i="12"/>
  <c r="BV15" i="12"/>
  <c r="BV7" i="12"/>
  <c r="BR17" i="12"/>
  <c r="BR9" i="12"/>
  <c r="BN17" i="12"/>
  <c r="BR13" i="12"/>
  <c r="BV14" i="12"/>
  <c r="BV6" i="12"/>
  <c r="BR16" i="12"/>
  <c r="BR8" i="12"/>
  <c r="BN18" i="12"/>
  <c r="BN10" i="12"/>
  <c r="BN2" i="12"/>
  <c r="BR7" i="12"/>
  <c r="BR5" i="12"/>
  <c r="BV12" i="12"/>
  <c r="BV4" i="12"/>
  <c r="BR14" i="12"/>
  <c r="BR6" i="12"/>
  <c r="BN16" i="12"/>
  <c r="BN8" i="12"/>
  <c r="BV3" i="12"/>
  <c r="A275" i="28"/>
  <c r="A103" i="24"/>
  <c r="A7" i="24"/>
  <c r="EH2" i="26"/>
  <c r="EH3" i="26"/>
  <c r="EH4" i="26"/>
  <c r="A104" i="24"/>
  <c r="A102" i="24"/>
  <c r="A92" i="24"/>
  <c r="R18" i="12"/>
  <c r="R19" i="12"/>
  <c r="R20" i="12"/>
  <c r="BF14" i="12"/>
  <c r="A64" i="24"/>
  <c r="A100" i="24"/>
  <c r="L3" i="43" s="1"/>
  <c r="A101" i="24"/>
  <c r="L7" i="43" s="1"/>
  <c r="BJ2" i="12"/>
  <c r="AD2" i="12"/>
  <c r="BF2" i="12"/>
  <c r="Z2" i="12"/>
  <c r="AH2" i="12"/>
  <c r="BB2" i="12"/>
  <c r="V2" i="12"/>
  <c r="B2" i="12"/>
  <c r="AX2" i="12"/>
  <c r="A15" i="12" s="1"/>
  <c r="R2" i="12"/>
  <c r="AT2" i="12"/>
  <c r="N2" i="12"/>
  <c r="AL2" i="12"/>
  <c r="AP2" i="12"/>
  <c r="J5" i="12"/>
  <c r="J13" i="12"/>
  <c r="J6" i="12"/>
  <c r="J14" i="12"/>
  <c r="J7" i="12"/>
  <c r="J15" i="12"/>
  <c r="J8" i="12"/>
  <c r="J4" i="12"/>
  <c r="J16" i="12"/>
  <c r="J20" i="12"/>
  <c r="J9" i="12"/>
  <c r="J17" i="12"/>
  <c r="J12" i="12"/>
  <c r="J10" i="12"/>
  <c r="J18" i="12"/>
  <c r="J3" i="12"/>
  <c r="J11" i="12"/>
  <c r="J19" i="12"/>
  <c r="BJ3" i="12"/>
  <c r="BJ11" i="12"/>
  <c r="BF10" i="12"/>
  <c r="BB7" i="12"/>
  <c r="AX5" i="12"/>
  <c r="AX13" i="12"/>
  <c r="AT10" i="12"/>
  <c r="AP9" i="12"/>
  <c r="AL8" i="12"/>
  <c r="AH7" i="12"/>
  <c r="AD6" i="12"/>
  <c r="AD14" i="12"/>
  <c r="Z6" i="12"/>
  <c r="V3" i="12"/>
  <c r="V11" i="12"/>
  <c r="R10" i="12"/>
  <c r="N8" i="12"/>
  <c r="B4" i="12"/>
  <c r="B12" i="12"/>
  <c r="B5" i="12"/>
  <c r="V10" i="12"/>
  <c r="BJ4" i="12"/>
  <c r="BJ12" i="12"/>
  <c r="BF3" i="12"/>
  <c r="BF11" i="12"/>
  <c r="BB8" i="12"/>
  <c r="AX6" i="12"/>
  <c r="AT3" i="12"/>
  <c r="AT11" i="12"/>
  <c r="AP10" i="12"/>
  <c r="AL9" i="12"/>
  <c r="AH8" i="12"/>
  <c r="AD7" i="12"/>
  <c r="AD15" i="12"/>
  <c r="Z7" i="12"/>
  <c r="V4" i="12"/>
  <c r="R3" i="12"/>
  <c r="R11" i="12"/>
  <c r="N9" i="12"/>
  <c r="B13" i="12"/>
  <c r="AL7" i="12"/>
  <c r="R9" i="12"/>
  <c r="BJ5" i="12"/>
  <c r="BJ13" i="12"/>
  <c r="BF4" i="12"/>
  <c r="BF12" i="12"/>
  <c r="BB9" i="12"/>
  <c r="AX7" i="12"/>
  <c r="AT4" i="12"/>
  <c r="AP3" i="12"/>
  <c r="AP11" i="12"/>
  <c r="AL10" i="12"/>
  <c r="AH9" i="12"/>
  <c r="AD8" i="12"/>
  <c r="Z8" i="12"/>
  <c r="V5" i="12"/>
  <c r="R4" i="12"/>
  <c r="R12" i="12"/>
  <c r="N10" i="12"/>
  <c r="B6" i="12"/>
  <c r="B14" i="12"/>
  <c r="B15" i="12"/>
  <c r="B9" i="12"/>
  <c r="BB6" i="12"/>
  <c r="Z5" i="12"/>
  <c r="B11" i="12"/>
  <c r="BJ6" i="12"/>
  <c r="BJ14" i="12"/>
  <c r="BF5" i="12"/>
  <c r="BF13" i="12"/>
  <c r="BB10" i="12"/>
  <c r="AX8" i="12"/>
  <c r="AT5" i="12"/>
  <c r="AP4" i="12"/>
  <c r="AL3" i="12"/>
  <c r="AL11" i="12"/>
  <c r="AH10" i="12"/>
  <c r="AD9" i="12"/>
  <c r="Z9" i="12"/>
  <c r="V6" i="12"/>
  <c r="R5" i="12"/>
  <c r="R13" i="12"/>
  <c r="N3" i="12"/>
  <c r="N11" i="12"/>
  <c r="B7" i="12"/>
  <c r="B16" i="12"/>
  <c r="AX4" i="12"/>
  <c r="BJ7" i="12"/>
  <c r="BJ15" i="12"/>
  <c r="BF6" i="12"/>
  <c r="BB3" i="12"/>
  <c r="BB11" i="12"/>
  <c r="AX9" i="12"/>
  <c r="AT6" i="12"/>
  <c r="AP5" i="12"/>
  <c r="AL4" i="12"/>
  <c r="AH3" i="12"/>
  <c r="AH11" i="12"/>
  <c r="AD10" i="12"/>
  <c r="Z10" i="12"/>
  <c r="V7" i="12"/>
  <c r="R6" i="12"/>
  <c r="R14" i="12"/>
  <c r="N4" i="12"/>
  <c r="N12" i="12"/>
  <c r="B8" i="12"/>
  <c r="BJ18" i="12"/>
  <c r="BJ8" i="12"/>
  <c r="BJ16" i="12"/>
  <c r="BF7" i="12"/>
  <c r="BB4" i="12"/>
  <c r="BB12" i="12"/>
  <c r="AX10" i="12"/>
  <c r="AT7" i="12"/>
  <c r="AP6" i="12"/>
  <c r="AL5" i="12"/>
  <c r="AH4" i="12"/>
  <c r="AD3" i="12"/>
  <c r="AD11" i="12"/>
  <c r="Z3" i="12"/>
  <c r="Z11" i="12"/>
  <c r="V8" i="12"/>
  <c r="R7" i="12"/>
  <c r="R15" i="12"/>
  <c r="N5" i="12"/>
  <c r="N13" i="12"/>
  <c r="B17" i="12"/>
  <c r="AP8" i="12"/>
  <c r="R17" i="12"/>
  <c r="BJ9" i="12"/>
  <c r="BJ17" i="12"/>
  <c r="BF8" i="12"/>
  <c r="BB5" i="12"/>
  <c r="AX3" i="12"/>
  <c r="AX11" i="12"/>
  <c r="AT8" i="12"/>
  <c r="AP7" i="12"/>
  <c r="AL6" i="12"/>
  <c r="AH5" i="12"/>
  <c r="AD4" i="12"/>
  <c r="AD12" i="12"/>
  <c r="Z4" i="12"/>
  <c r="Z12" i="12"/>
  <c r="V9" i="12"/>
  <c r="R8" i="12"/>
  <c r="R16" i="12"/>
  <c r="N6" i="12"/>
  <c r="B10" i="12"/>
  <c r="B18" i="12"/>
  <c r="BJ10" i="12"/>
  <c r="BF9" i="12"/>
  <c r="AT9" i="12"/>
  <c r="AH6" i="12"/>
  <c r="AD5" i="12"/>
  <c r="AD13" i="12"/>
  <c r="Z13" i="12"/>
  <c r="N7" i="12"/>
  <c r="B3" i="12"/>
  <c r="F3" i="12"/>
  <c r="AL2" i="26"/>
  <c r="AL5" i="26"/>
  <c r="AL8" i="26"/>
  <c r="AL7" i="26"/>
  <c r="AL3" i="26"/>
  <c r="AL6" i="26"/>
  <c r="AL4" i="26"/>
  <c r="AQ2" i="26"/>
  <c r="AQ10" i="26"/>
  <c r="AQ8" i="26"/>
  <c r="AQ5" i="26"/>
  <c r="AQ9" i="26"/>
  <c r="AQ6" i="26"/>
  <c r="AQ3" i="26"/>
  <c r="AQ7" i="26"/>
  <c r="AQ12" i="26"/>
  <c r="AQ4" i="26"/>
  <c r="AQ11" i="26"/>
  <c r="G3" i="26"/>
  <c r="G7" i="26"/>
  <c r="AZ8" i="26"/>
  <c r="AZ4" i="26"/>
  <c r="AZ3" i="26"/>
  <c r="AZ7" i="26"/>
  <c r="AZ6" i="26"/>
  <c r="AZ5" i="26"/>
  <c r="CM2" i="26"/>
  <c r="CM5" i="26"/>
  <c r="CM6" i="26"/>
  <c r="CM7" i="26"/>
  <c r="CM4" i="26"/>
  <c r="CM3" i="26"/>
  <c r="BD7" i="26"/>
  <c r="BD4" i="26"/>
  <c r="BD5" i="26"/>
  <c r="BD2" i="26"/>
  <c r="BD6" i="26"/>
  <c r="BD3" i="26"/>
  <c r="BH3" i="26"/>
  <c r="BH7" i="26"/>
  <c r="BH6" i="26"/>
  <c r="BH4" i="26"/>
  <c r="BH2" i="26"/>
  <c r="BH9" i="26"/>
  <c r="BH5" i="26"/>
  <c r="BH8" i="26"/>
  <c r="BS11" i="26"/>
  <c r="BS3" i="26"/>
  <c r="BS7" i="26"/>
  <c r="BS6" i="26"/>
  <c r="BS12" i="26"/>
  <c r="BS10" i="26"/>
  <c r="BS2" i="26"/>
  <c r="BS9" i="26"/>
  <c r="BS4" i="26"/>
  <c r="BS8" i="26"/>
  <c r="BS5" i="26"/>
  <c r="CI7" i="26"/>
  <c r="CI5" i="26"/>
  <c r="CI4" i="26"/>
  <c r="CI8" i="26"/>
  <c r="CI2" i="26"/>
  <c r="CI6" i="26"/>
  <c r="CI3" i="26"/>
  <c r="BM3" i="26"/>
  <c r="BM2" i="26"/>
  <c r="DT4" i="26"/>
  <c r="T27" i="65" s="1"/>
  <c r="DT2" i="26"/>
  <c r="DT3" i="26"/>
  <c r="B26" i="65" s="1"/>
  <c r="D4" i="29"/>
  <c r="D3" i="29"/>
  <c r="AE16" i="26"/>
  <c r="AE8" i="26"/>
  <c r="AE15" i="26"/>
  <c r="AE7" i="26"/>
  <c r="AE14" i="26"/>
  <c r="AE6" i="26"/>
  <c r="AE13" i="26"/>
  <c r="AE5" i="26"/>
  <c r="AE11" i="26"/>
  <c r="AE3" i="26"/>
  <c r="AE2" i="26"/>
  <c r="AE10" i="26"/>
  <c r="AE17" i="26"/>
  <c r="AE9" i="26"/>
  <c r="AE12" i="26"/>
  <c r="AE4" i="26"/>
  <c r="Y84" i="26"/>
  <c r="Y76" i="26"/>
  <c r="Y68" i="26"/>
  <c r="Y60" i="26"/>
  <c r="Y52" i="26"/>
  <c r="Y44" i="26"/>
  <c r="Y36" i="26"/>
  <c r="Y28" i="26"/>
  <c r="Y20" i="26"/>
  <c r="Y12" i="26"/>
  <c r="Y4" i="26"/>
  <c r="Y83" i="26"/>
  <c r="Y75" i="26"/>
  <c r="Y67" i="26"/>
  <c r="Y59" i="26"/>
  <c r="Y51" i="26"/>
  <c r="Y43" i="26"/>
  <c r="Y35" i="26"/>
  <c r="Y27" i="26"/>
  <c r="Y19" i="26"/>
  <c r="Y11" i="26"/>
  <c r="Y82" i="26"/>
  <c r="Y74" i="26"/>
  <c r="Y66" i="26"/>
  <c r="Y58" i="26"/>
  <c r="Y50" i="26"/>
  <c r="Y42" i="26"/>
  <c r="Y34" i="26"/>
  <c r="Y26" i="26"/>
  <c r="Y18" i="26"/>
  <c r="Y10" i="26"/>
  <c r="Y81" i="26"/>
  <c r="Y73" i="26"/>
  <c r="Y65" i="26"/>
  <c r="Y57" i="26"/>
  <c r="Y49" i="26"/>
  <c r="Y33" i="26"/>
  <c r="Y17" i="26"/>
  <c r="Y2" i="26"/>
  <c r="Y79" i="26"/>
  <c r="Y71" i="26"/>
  <c r="Y63" i="26"/>
  <c r="Y55" i="26"/>
  <c r="Y47" i="26"/>
  <c r="Y39" i="26"/>
  <c r="Y31" i="26"/>
  <c r="Y23" i="26"/>
  <c r="Y15" i="26"/>
  <c r="Y7" i="26"/>
  <c r="Y3" i="26"/>
  <c r="Y78" i="26"/>
  <c r="Y70" i="26"/>
  <c r="Y62" i="26"/>
  <c r="Y54" i="26"/>
  <c r="Y46" i="26"/>
  <c r="Y38" i="26"/>
  <c r="Y30" i="26"/>
  <c r="Y22" i="26"/>
  <c r="Y14" i="26"/>
  <c r="Y6" i="26"/>
  <c r="Y85" i="26"/>
  <c r="Y77" i="26"/>
  <c r="Y69" i="26"/>
  <c r="Y61" i="26"/>
  <c r="Y53" i="26"/>
  <c r="Y45" i="26"/>
  <c r="Y37" i="26"/>
  <c r="Y29" i="26"/>
  <c r="Y21" i="26"/>
  <c r="Y13" i="26"/>
  <c r="Y5" i="26"/>
  <c r="Y41" i="26"/>
  <c r="Y25" i="26"/>
  <c r="Y9" i="26"/>
  <c r="Y48" i="26"/>
  <c r="Y40" i="26"/>
  <c r="Y32" i="26"/>
  <c r="Y24" i="26"/>
  <c r="Y80" i="26"/>
  <c r="Y16" i="26"/>
  <c r="Y56" i="26"/>
  <c r="Y72" i="26"/>
  <c r="Y8" i="26"/>
  <c r="Y64" i="26"/>
  <c r="DN2" i="26"/>
  <c r="DN3" i="26"/>
  <c r="B32" i="65" s="1"/>
  <c r="DN4" i="26"/>
  <c r="T37" i="65" s="1"/>
  <c r="DH2" i="26"/>
  <c r="DH4" i="26"/>
  <c r="T9" i="65" s="1"/>
  <c r="DH5" i="26"/>
  <c r="T10" i="65" s="1"/>
  <c r="DH3" i="26"/>
  <c r="B8" i="65" s="1"/>
  <c r="DB3" i="26"/>
  <c r="CV4" i="26"/>
  <c r="DB2" i="26"/>
  <c r="CV2" i="26"/>
  <c r="CV3" i="26"/>
  <c r="BX79" i="26"/>
  <c r="BX71" i="26"/>
  <c r="BX63" i="26"/>
  <c r="BX55" i="26"/>
  <c r="BX47" i="26"/>
  <c r="BX39" i="26"/>
  <c r="BX31" i="26"/>
  <c r="BX23" i="26"/>
  <c r="BX15" i="26"/>
  <c r="BX7" i="26"/>
  <c r="BX86" i="26"/>
  <c r="BX78" i="26"/>
  <c r="BX70" i="26"/>
  <c r="BX62" i="26"/>
  <c r="BX54" i="26"/>
  <c r="BX46" i="26"/>
  <c r="BX38" i="26"/>
  <c r="BX30" i="26"/>
  <c r="BX22" i="26"/>
  <c r="BX14" i="26"/>
  <c r="BX6" i="26"/>
  <c r="BX85" i="26"/>
  <c r="BX77" i="26"/>
  <c r="BX69" i="26"/>
  <c r="BX61" i="26"/>
  <c r="BX53" i="26"/>
  <c r="BX37" i="26"/>
  <c r="BX29" i="26"/>
  <c r="BX21" i="26"/>
  <c r="BX13" i="26"/>
  <c r="BX5" i="26"/>
  <c r="BX84" i="26"/>
  <c r="BX45" i="26"/>
  <c r="BX82" i="26"/>
  <c r="BX74" i="26"/>
  <c r="BX66" i="26"/>
  <c r="BX58" i="26"/>
  <c r="BX50" i="26"/>
  <c r="BX42" i="26"/>
  <c r="BX34" i="26"/>
  <c r="BX26" i="26"/>
  <c r="BX18" i="26"/>
  <c r="BX10" i="26"/>
  <c r="BX81" i="26"/>
  <c r="BX73" i="26"/>
  <c r="BX65" i="26"/>
  <c r="BX57" i="26"/>
  <c r="BX49" i="26"/>
  <c r="BX41" i="26"/>
  <c r="BX33" i="26"/>
  <c r="BX25" i="26"/>
  <c r="BX17" i="26"/>
  <c r="BX9" i="26"/>
  <c r="BX80" i="26"/>
  <c r="BX72" i="26"/>
  <c r="BX64" i="26"/>
  <c r="BX56" i="26"/>
  <c r="BX48" i="26"/>
  <c r="BX40" i="26"/>
  <c r="BX32" i="26"/>
  <c r="BX24" i="26"/>
  <c r="BX16" i="26"/>
  <c r="BX8" i="26"/>
  <c r="BX76" i="26"/>
  <c r="BX68" i="26"/>
  <c r="BX36" i="26"/>
  <c r="BX4" i="26"/>
  <c r="BX67" i="26"/>
  <c r="BX2" i="26"/>
  <c r="BX60" i="26"/>
  <c r="BX28" i="26"/>
  <c r="BX59" i="26"/>
  <c r="BX52" i="26"/>
  <c r="BX20" i="26"/>
  <c r="BX12" i="26"/>
  <c r="BX43" i="26"/>
  <c r="BX3" i="26"/>
  <c r="BX35" i="26"/>
  <c r="BX27" i="26"/>
  <c r="BX11" i="26"/>
  <c r="BX51" i="26"/>
  <c r="BX19" i="26"/>
  <c r="BX83" i="26"/>
  <c r="BX44" i="26"/>
  <c r="BX75" i="26"/>
  <c r="BM14" i="26"/>
  <c r="BM6" i="26"/>
  <c r="BM9" i="26"/>
  <c r="BM13" i="26"/>
  <c r="BM5" i="26"/>
  <c r="BM12" i="26"/>
  <c r="BM4" i="26"/>
  <c r="BM8" i="26"/>
  <c r="BM11" i="26"/>
  <c r="BM10" i="26"/>
  <c r="BM7" i="26"/>
  <c r="A4" i="24"/>
  <c r="A65" i="24"/>
  <c r="A99" i="24"/>
  <c r="A98" i="24"/>
  <c r="A45" i="24"/>
  <c r="A36" i="24"/>
  <c r="A97" i="24"/>
  <c r="B13" i="65" s="1"/>
  <c r="A17" i="24"/>
  <c r="A10" i="24"/>
  <c r="AZ2" i="26"/>
  <c r="U6" i="26"/>
  <c r="G4" i="26"/>
  <c r="M2" i="26"/>
  <c r="M7" i="26"/>
  <c r="M6" i="26"/>
  <c r="M4" i="26"/>
  <c r="U5" i="26"/>
  <c r="G5" i="26"/>
  <c r="G2" i="26"/>
  <c r="G6" i="26"/>
  <c r="Q2" i="26"/>
  <c r="M5" i="26"/>
  <c r="Q5" i="26"/>
  <c r="Q3" i="26"/>
  <c r="Q6" i="26"/>
  <c r="U3" i="26"/>
  <c r="U4" i="26"/>
  <c r="A95" i="24"/>
  <c r="A80" i="24"/>
  <c r="A96" i="24"/>
  <c r="A30" i="24"/>
  <c r="A87" i="24"/>
  <c r="B21" i="65" s="1"/>
  <c r="A22" i="24"/>
  <c r="A76" i="24"/>
  <c r="A15" i="24"/>
  <c r="A69" i="24"/>
  <c r="A5" i="24"/>
  <c r="A59" i="24"/>
  <c r="A51" i="24"/>
  <c r="A42" i="24"/>
  <c r="A6" i="24"/>
  <c r="A16" i="24"/>
  <c r="B16" i="65" s="1"/>
  <c r="A23" i="24"/>
  <c r="A31" i="24"/>
  <c r="A43" i="24"/>
  <c r="A52" i="24"/>
  <c r="A60" i="24"/>
  <c r="A70" i="24"/>
  <c r="A77" i="24"/>
  <c r="A88" i="24"/>
  <c r="A8" i="24"/>
  <c r="A24" i="24"/>
  <c r="A32" i="24"/>
  <c r="A44" i="24"/>
  <c r="A53" i="24"/>
  <c r="A71" i="24"/>
  <c r="A78" i="24"/>
  <c r="A89" i="24"/>
  <c r="A9" i="24"/>
  <c r="A26" i="24"/>
  <c r="A33" i="24"/>
  <c r="A37" i="24"/>
  <c r="A46" i="24"/>
  <c r="A54" i="24"/>
  <c r="A61" i="24"/>
  <c r="A72" i="24"/>
  <c r="P12" i="63" s="1"/>
  <c r="A81" i="24"/>
  <c r="A90" i="24"/>
  <c r="B38" i="65" s="1"/>
  <c r="A11" i="24"/>
  <c r="A18" i="24"/>
  <c r="A27" i="24"/>
  <c r="A34" i="24"/>
  <c r="A38" i="24"/>
  <c r="A47" i="24"/>
  <c r="A55" i="24"/>
  <c r="A62" i="24"/>
  <c r="A82" i="24"/>
  <c r="A91" i="24"/>
  <c r="A12" i="24"/>
  <c r="A19" i="24"/>
  <c r="A28" i="24"/>
  <c r="A35" i="24"/>
  <c r="A39" i="24"/>
  <c r="A48" i="24"/>
  <c r="A56" i="24"/>
  <c r="A63" i="24"/>
  <c r="A73" i="24"/>
  <c r="A83" i="24"/>
  <c r="A93" i="24"/>
  <c r="A13" i="24"/>
  <c r="A20" i="24"/>
  <c r="A40" i="24"/>
  <c r="A49" i="24"/>
  <c r="A57" i="24"/>
  <c r="A67" i="24"/>
  <c r="A5" i="64" s="1"/>
  <c r="A74" i="24"/>
  <c r="A84" i="24"/>
  <c r="A94" i="24"/>
  <c r="A14" i="24"/>
  <c r="A21" i="24"/>
  <c r="A29" i="24"/>
  <c r="A41" i="24"/>
  <c r="A50" i="24"/>
  <c r="A58" i="24"/>
  <c r="A68" i="24"/>
  <c r="A75" i="24"/>
  <c r="A85" i="24"/>
  <c r="N168" i="61" l="1"/>
  <c r="N8" i="61"/>
  <c r="N148" i="61"/>
  <c r="N188" i="61"/>
  <c r="N128" i="61"/>
  <c r="N28" i="61"/>
  <c r="N108" i="61"/>
  <c r="N48" i="61"/>
  <c r="N88" i="61"/>
  <c r="N68" i="61"/>
  <c r="B1" i="62"/>
  <c r="I21" i="63"/>
  <c r="P48" i="61"/>
  <c r="P128" i="61"/>
  <c r="P117" i="61"/>
  <c r="P97" i="61"/>
  <c r="P108" i="61"/>
  <c r="P37" i="61"/>
  <c r="P157" i="61"/>
  <c r="P68" i="61"/>
  <c r="P57" i="61"/>
  <c r="P88" i="61"/>
  <c r="P77" i="61"/>
  <c r="P28" i="61"/>
  <c r="P177" i="61"/>
  <c r="P197" i="61"/>
  <c r="P188" i="61"/>
  <c r="P168" i="61"/>
  <c r="P148" i="61"/>
  <c r="P137" i="61"/>
  <c r="V109" i="61"/>
  <c r="V89" i="61"/>
  <c r="V29" i="61"/>
  <c r="V69" i="61"/>
  <c r="V189" i="61"/>
  <c r="V169" i="61"/>
  <c r="V149" i="61"/>
  <c r="V129" i="61"/>
  <c r="V49" i="61"/>
  <c r="V167" i="61"/>
  <c r="V147" i="61"/>
  <c r="V67" i="61"/>
  <c r="V187" i="61"/>
  <c r="V47" i="61"/>
  <c r="V107" i="61"/>
  <c r="V87" i="61"/>
  <c r="V27" i="61"/>
  <c r="V127" i="61"/>
  <c r="V45" i="61"/>
  <c r="V125" i="61"/>
  <c r="V185" i="61"/>
  <c r="V105" i="61"/>
  <c r="V165" i="61"/>
  <c r="V145" i="61"/>
  <c r="V85" i="61"/>
  <c r="V25" i="61"/>
  <c r="V65" i="61"/>
  <c r="V86" i="61"/>
  <c r="V26" i="61"/>
  <c r="V66" i="61"/>
  <c r="V106" i="61"/>
  <c r="V186" i="61"/>
  <c r="V166" i="61"/>
  <c r="V146" i="61"/>
  <c r="V46" i="61"/>
  <c r="V126" i="61"/>
  <c r="V184" i="61"/>
  <c r="V164" i="61"/>
  <c r="V144" i="61"/>
  <c r="V124" i="61"/>
  <c r="V64" i="61"/>
  <c r="V44" i="61"/>
  <c r="V104" i="61"/>
  <c r="V84" i="61"/>
  <c r="V24" i="61"/>
  <c r="P195" i="61"/>
  <c r="P175" i="61"/>
  <c r="P155" i="61"/>
  <c r="P55" i="61"/>
  <c r="P86" i="61"/>
  <c r="P26" i="61"/>
  <c r="P126" i="61"/>
  <c r="P135" i="61"/>
  <c r="P106" i="61"/>
  <c r="P115" i="61"/>
  <c r="P75" i="61"/>
  <c r="P95" i="61"/>
  <c r="P66" i="61"/>
  <c r="P46" i="61"/>
  <c r="P186" i="61"/>
  <c r="P166" i="61"/>
  <c r="P146" i="61"/>
  <c r="P35" i="61"/>
  <c r="V128" i="61"/>
  <c r="V48" i="61"/>
  <c r="V108" i="61"/>
  <c r="V88" i="61"/>
  <c r="V28" i="61"/>
  <c r="V168" i="61"/>
  <c r="V188" i="61"/>
  <c r="V148" i="61"/>
  <c r="V68" i="61"/>
  <c r="V92" i="61"/>
  <c r="V112" i="61"/>
  <c r="V32" i="61"/>
  <c r="V72" i="61"/>
  <c r="V52" i="61"/>
  <c r="V192" i="61"/>
  <c r="V172" i="61"/>
  <c r="V152" i="61"/>
  <c r="V132" i="61"/>
  <c r="T2" i="62"/>
  <c r="T106" i="61"/>
  <c r="T86" i="61"/>
  <c r="T26" i="61"/>
  <c r="T66" i="61"/>
  <c r="T126" i="61"/>
  <c r="T186" i="61"/>
  <c r="T166" i="61"/>
  <c r="T146" i="61"/>
  <c r="T46" i="61"/>
  <c r="T103" i="61"/>
  <c r="T83" i="61"/>
  <c r="T23" i="61"/>
  <c r="T123" i="61"/>
  <c r="T43" i="61"/>
  <c r="T63" i="61"/>
  <c r="T183" i="61"/>
  <c r="T163" i="61"/>
  <c r="T143" i="61"/>
  <c r="L201" i="61"/>
  <c r="L141" i="61"/>
  <c r="L81" i="61"/>
  <c r="L61" i="61"/>
  <c r="L181" i="61"/>
  <c r="L161" i="61"/>
  <c r="L101" i="61"/>
  <c r="L121" i="61"/>
  <c r="L41" i="61"/>
  <c r="V51" i="61"/>
  <c r="V131" i="61"/>
  <c r="V111" i="61"/>
  <c r="V191" i="61"/>
  <c r="V91" i="61"/>
  <c r="V31" i="61"/>
  <c r="V71" i="61"/>
  <c r="V171" i="61"/>
  <c r="V151" i="61"/>
  <c r="O126" i="61"/>
  <c r="O113" i="61"/>
  <c r="O80" i="61"/>
  <c r="O106" i="61"/>
  <c r="O60" i="61"/>
  <c r="O33" i="61"/>
  <c r="O100" i="61"/>
  <c r="O200" i="61"/>
  <c r="O93" i="61"/>
  <c r="O40" i="61"/>
  <c r="O180" i="61"/>
  <c r="O160" i="61"/>
  <c r="O140" i="61"/>
  <c r="O86" i="61"/>
  <c r="O73" i="61"/>
  <c r="O26" i="61"/>
  <c r="O186" i="61"/>
  <c r="O146" i="61"/>
  <c r="O133" i="61"/>
  <c r="O46" i="61"/>
  <c r="O193" i="61"/>
  <c r="O173" i="61"/>
  <c r="O153" i="61"/>
  <c r="O166" i="61"/>
  <c r="O120" i="61"/>
  <c r="O66" i="61"/>
  <c r="O53" i="61"/>
  <c r="W83" i="61"/>
  <c r="W23" i="61"/>
  <c r="W63" i="61"/>
  <c r="W183" i="61"/>
  <c r="W163" i="61"/>
  <c r="W143" i="61"/>
  <c r="W43" i="61"/>
  <c r="W123" i="61"/>
  <c r="W103" i="61"/>
  <c r="U2" i="62"/>
  <c r="V103" i="61"/>
  <c r="V83" i="61"/>
  <c r="V23" i="61"/>
  <c r="V63" i="61"/>
  <c r="V183" i="61"/>
  <c r="V163" i="61"/>
  <c r="V143" i="61"/>
  <c r="V123" i="61"/>
  <c r="V43" i="61"/>
  <c r="X202" i="61"/>
  <c r="X182" i="61"/>
  <c r="X162" i="61"/>
  <c r="X142" i="61"/>
  <c r="X122" i="61"/>
  <c r="X62" i="61"/>
  <c r="X102" i="61"/>
  <c r="X82" i="61"/>
  <c r="X42" i="61"/>
  <c r="T70" i="61"/>
  <c r="T50" i="61"/>
  <c r="T190" i="61"/>
  <c r="T170" i="61"/>
  <c r="T150" i="61"/>
  <c r="T130" i="61"/>
  <c r="T90" i="61"/>
  <c r="T30" i="61"/>
  <c r="T110" i="61"/>
  <c r="L195" i="61"/>
  <c r="V190" i="61"/>
  <c r="V170" i="61"/>
  <c r="V150" i="61"/>
  <c r="L43" i="61"/>
  <c r="L135" i="61"/>
  <c r="L183" i="61"/>
  <c r="L175" i="61"/>
  <c r="L155" i="61"/>
  <c r="L123" i="61"/>
  <c r="L109" i="61"/>
  <c r="L55" i="61"/>
  <c r="V50" i="61"/>
  <c r="V130" i="61"/>
  <c r="L89" i="61"/>
  <c r="L29" i="61"/>
  <c r="L143" i="61"/>
  <c r="L75" i="61"/>
  <c r="L103" i="61"/>
  <c r="L63" i="61"/>
  <c r="L49" i="61"/>
  <c r="L35" i="61"/>
  <c r="L129" i="61"/>
  <c r="V70" i="61"/>
  <c r="L115" i="61"/>
  <c r="V110" i="61"/>
  <c r="L83" i="61"/>
  <c r="L69" i="61"/>
  <c r="L23" i="61"/>
  <c r="L189" i="61"/>
  <c r="L169" i="61"/>
  <c r="L149" i="61"/>
  <c r="L95" i="61"/>
  <c r="V90" i="61"/>
  <c r="V30" i="61"/>
  <c r="L163" i="61"/>
  <c r="P93" i="61"/>
  <c r="P64" i="61"/>
  <c r="P44" i="61"/>
  <c r="P184" i="61"/>
  <c r="P164" i="61"/>
  <c r="P144" i="61"/>
  <c r="P33" i="61"/>
  <c r="P73" i="61"/>
  <c r="P193" i="61"/>
  <c r="P173" i="61"/>
  <c r="P153" i="61"/>
  <c r="P124" i="61"/>
  <c r="P84" i="61"/>
  <c r="P53" i="61"/>
  <c r="P133" i="61"/>
  <c r="P104" i="61"/>
  <c r="P24" i="61"/>
  <c r="P113" i="61"/>
  <c r="O137" i="61"/>
  <c r="O123" i="61"/>
  <c r="O90" i="61"/>
  <c r="O30" i="61"/>
  <c r="O117" i="61"/>
  <c r="O103" i="61"/>
  <c r="O70" i="61"/>
  <c r="O57" i="61"/>
  <c r="O43" i="61"/>
  <c r="O157" i="61"/>
  <c r="O190" i="61"/>
  <c r="O170" i="61"/>
  <c r="O150" i="61"/>
  <c r="O97" i="61"/>
  <c r="O83" i="61"/>
  <c r="O23" i="61"/>
  <c r="O197" i="61"/>
  <c r="O183" i="61"/>
  <c r="O163" i="61"/>
  <c r="O177" i="61"/>
  <c r="O110" i="61"/>
  <c r="O50" i="61"/>
  <c r="O37" i="61"/>
  <c r="O143" i="61"/>
  <c r="O130" i="61"/>
  <c r="O77" i="61"/>
  <c r="O63" i="61"/>
  <c r="B233" i="60"/>
  <c r="B13" i="60"/>
  <c r="B313" i="60"/>
  <c r="B293" i="60"/>
  <c r="B353" i="60"/>
  <c r="B33" i="60"/>
  <c r="B333" i="60"/>
  <c r="B193" i="60"/>
  <c r="B153" i="60"/>
  <c r="B113" i="60"/>
  <c r="B213" i="60"/>
  <c r="B53" i="60"/>
  <c r="B253" i="60"/>
  <c r="B173" i="60"/>
  <c r="B273" i="60"/>
  <c r="B133" i="60"/>
  <c r="B93" i="60"/>
  <c r="B73" i="60"/>
  <c r="P13" i="61"/>
  <c r="O20" i="61"/>
  <c r="O13" i="61"/>
  <c r="B107" i="60"/>
  <c r="B27" i="60"/>
  <c r="B247" i="60"/>
  <c r="B207" i="60"/>
  <c r="B147" i="60"/>
  <c r="B327" i="60"/>
  <c r="B87" i="60"/>
  <c r="B47" i="60"/>
  <c r="B347" i="60"/>
  <c r="B187" i="60"/>
  <c r="B287" i="60"/>
  <c r="B307" i="60"/>
  <c r="B267" i="60"/>
  <c r="B67" i="60"/>
  <c r="B227" i="60"/>
  <c r="B7" i="60"/>
  <c r="B167" i="60"/>
  <c r="B127" i="60"/>
  <c r="P15" i="61"/>
  <c r="B350" i="60"/>
  <c r="B310" i="60"/>
  <c r="B290" i="60"/>
  <c r="B130" i="60"/>
  <c r="B70" i="60"/>
  <c r="B170" i="60"/>
  <c r="B150" i="60"/>
  <c r="B110" i="60"/>
  <c r="B10" i="60"/>
  <c r="B330" i="60"/>
  <c r="B270" i="60"/>
  <c r="B190" i="60"/>
  <c r="B230" i="60"/>
  <c r="B210" i="60"/>
  <c r="B50" i="60"/>
  <c r="B250" i="60"/>
  <c r="B90" i="60"/>
  <c r="B30" i="60"/>
  <c r="A23" i="12"/>
  <c r="U1" i="62"/>
  <c r="C4" i="60"/>
  <c r="C324" i="60"/>
  <c r="Y324" i="60" s="1"/>
  <c r="C164" i="60"/>
  <c r="Y164" i="60" s="1"/>
  <c r="C144" i="60"/>
  <c r="Y144" i="60" s="1"/>
  <c r="C104" i="60"/>
  <c r="Y104" i="60" s="1"/>
  <c r="C264" i="60"/>
  <c r="Y264" i="60" s="1"/>
  <c r="C224" i="60"/>
  <c r="Y224" i="60" s="1"/>
  <c r="C344" i="60"/>
  <c r="Y344" i="60" s="1"/>
  <c r="C204" i="60"/>
  <c r="Y204" i="60" s="1"/>
  <c r="C304" i="60"/>
  <c r="Y304" i="60" s="1"/>
  <c r="C64" i="60"/>
  <c r="Y64" i="60" s="1"/>
  <c r="C24" i="60"/>
  <c r="Y24" i="60" s="1"/>
  <c r="C84" i="60"/>
  <c r="Y84" i="60" s="1"/>
  <c r="C184" i="60"/>
  <c r="Y184" i="60" s="1"/>
  <c r="C244" i="60"/>
  <c r="Y244" i="60" s="1"/>
  <c r="C124" i="60"/>
  <c r="Y124" i="60" s="1"/>
  <c r="C44" i="60"/>
  <c r="Y44" i="60" s="1"/>
  <c r="C284" i="60"/>
  <c r="Y284" i="60" s="1"/>
  <c r="O17" i="61"/>
  <c r="O10" i="61"/>
  <c r="T2" i="61"/>
  <c r="L11" i="43"/>
  <c r="T10" i="61"/>
  <c r="D226" i="60"/>
  <c r="Z226" i="60" s="1"/>
  <c r="D186" i="60"/>
  <c r="Z186" i="60" s="1"/>
  <c r="D346" i="60"/>
  <c r="Z346" i="60" s="1"/>
  <c r="D306" i="60"/>
  <c r="Z306" i="60" s="1"/>
  <c r="D286" i="60"/>
  <c r="Z286" i="60" s="1"/>
  <c r="D326" i="60"/>
  <c r="Z326" i="60" s="1"/>
  <c r="D166" i="60"/>
  <c r="Z166" i="60" s="1"/>
  <c r="D106" i="60"/>
  <c r="Z106" i="60" s="1"/>
  <c r="D266" i="60"/>
  <c r="Z266" i="60" s="1"/>
  <c r="D26" i="60"/>
  <c r="Z26" i="60" s="1"/>
  <c r="D246" i="60"/>
  <c r="Z246" i="60" s="1"/>
  <c r="D46" i="60"/>
  <c r="Z46" i="60" s="1"/>
  <c r="D6" i="60"/>
  <c r="D126" i="60"/>
  <c r="Z126" i="60" s="1"/>
  <c r="D86" i="60"/>
  <c r="Z86" i="60" s="1"/>
  <c r="D66" i="60"/>
  <c r="Z66" i="60" s="1"/>
  <c r="D146" i="60"/>
  <c r="Z146" i="60" s="1"/>
  <c r="D206" i="60"/>
  <c r="Z206" i="60" s="1"/>
  <c r="T6" i="61"/>
  <c r="T3" i="61"/>
  <c r="L21" i="61"/>
  <c r="B35" i="60"/>
  <c r="B355" i="60"/>
  <c r="B255" i="60"/>
  <c r="B215" i="60"/>
  <c r="B75" i="60"/>
  <c r="B295" i="60"/>
  <c r="B275" i="60"/>
  <c r="B55" i="60"/>
  <c r="B335" i="60"/>
  <c r="B315" i="60"/>
  <c r="B15" i="60"/>
  <c r="B175" i="60"/>
  <c r="B115" i="60"/>
  <c r="B155" i="60"/>
  <c r="B235" i="60"/>
  <c r="B195" i="60"/>
  <c r="B135" i="60"/>
  <c r="B95" i="60"/>
  <c r="B266" i="60"/>
  <c r="X266" i="60" s="1"/>
  <c r="B86" i="60"/>
  <c r="X86" i="60" s="1"/>
  <c r="B226" i="60"/>
  <c r="X226" i="60" s="1"/>
  <c r="B346" i="60"/>
  <c r="X346" i="60" s="1"/>
  <c r="B306" i="60"/>
  <c r="X306" i="60" s="1"/>
  <c r="B286" i="60"/>
  <c r="X286" i="60" s="1"/>
  <c r="B126" i="60"/>
  <c r="X126" i="60" s="1"/>
  <c r="B66" i="60"/>
  <c r="X66" i="60" s="1"/>
  <c r="B326" i="60"/>
  <c r="X326" i="60" s="1"/>
  <c r="B146" i="60"/>
  <c r="X146" i="60" s="1"/>
  <c r="B186" i="60"/>
  <c r="X186" i="60" s="1"/>
  <c r="B106" i="60"/>
  <c r="X106" i="60" s="1"/>
  <c r="B206" i="60"/>
  <c r="X206" i="60" s="1"/>
  <c r="B46" i="60"/>
  <c r="X46" i="60" s="1"/>
  <c r="B246" i="60"/>
  <c r="X246" i="60" s="1"/>
  <c r="B26" i="60"/>
  <c r="X26" i="60" s="1"/>
  <c r="B166" i="60"/>
  <c r="X166" i="60" s="1"/>
  <c r="B6" i="60"/>
  <c r="A22" i="12"/>
  <c r="T1" i="62"/>
  <c r="B91" i="60"/>
  <c r="B231" i="60"/>
  <c r="B191" i="60"/>
  <c r="B351" i="60"/>
  <c r="B311" i="60"/>
  <c r="B291" i="60"/>
  <c r="B131" i="60"/>
  <c r="B331" i="60"/>
  <c r="B31" i="60"/>
  <c r="B211" i="60"/>
  <c r="B11" i="60"/>
  <c r="B251" i="60"/>
  <c r="B51" i="60"/>
  <c r="B271" i="60"/>
  <c r="B151" i="60"/>
  <c r="B111" i="60"/>
  <c r="B171" i="60"/>
  <c r="B71" i="60"/>
  <c r="B334" i="60"/>
  <c r="B274" i="60"/>
  <c r="B114" i="60"/>
  <c r="B54" i="60"/>
  <c r="B314" i="60"/>
  <c r="B354" i="60"/>
  <c r="B74" i="60"/>
  <c r="B294" i="60"/>
  <c r="B234" i="60"/>
  <c r="B194" i="60"/>
  <c r="B154" i="60"/>
  <c r="B254" i="60"/>
  <c r="B174" i="60"/>
  <c r="B94" i="60"/>
  <c r="B34" i="60"/>
  <c r="B214" i="60"/>
  <c r="B134" i="60"/>
  <c r="B14" i="60"/>
  <c r="B228" i="60"/>
  <c r="B68" i="60"/>
  <c r="B348" i="60"/>
  <c r="B308" i="60"/>
  <c r="B288" i="60"/>
  <c r="B28" i="60"/>
  <c r="B248" i="60"/>
  <c r="B168" i="60"/>
  <c r="B328" i="60"/>
  <c r="B268" i="60"/>
  <c r="B148" i="60"/>
  <c r="B188" i="60"/>
  <c r="B108" i="60"/>
  <c r="B88" i="60"/>
  <c r="B208" i="60"/>
  <c r="B128" i="60"/>
  <c r="B48" i="60"/>
  <c r="B8" i="60"/>
  <c r="B249" i="60"/>
  <c r="B209" i="60"/>
  <c r="B109" i="60"/>
  <c r="B169" i="60"/>
  <c r="B149" i="60"/>
  <c r="B89" i="60"/>
  <c r="B329" i="60"/>
  <c r="B189" i="60"/>
  <c r="B349" i="60"/>
  <c r="B129" i="60"/>
  <c r="B49" i="60"/>
  <c r="B9" i="60"/>
  <c r="B309" i="60"/>
  <c r="B269" i="60"/>
  <c r="B289" i="60"/>
  <c r="B229" i="60"/>
  <c r="B69" i="60"/>
  <c r="B29" i="60"/>
  <c r="P17" i="61"/>
  <c r="L12" i="43"/>
  <c r="B252" i="60"/>
  <c r="B212" i="60"/>
  <c r="B172" i="60"/>
  <c r="B112" i="60"/>
  <c r="B12" i="60"/>
  <c r="B332" i="60"/>
  <c r="B272" i="60"/>
  <c r="B192" i="60"/>
  <c r="B152" i="60"/>
  <c r="B352" i="60"/>
  <c r="B72" i="60"/>
  <c r="B312" i="60"/>
  <c r="B292" i="60"/>
  <c r="B232" i="60"/>
  <c r="B92" i="60"/>
  <c r="B52" i="60"/>
  <c r="B32" i="60"/>
  <c r="B132" i="60"/>
  <c r="L15" i="61"/>
  <c r="L9" i="61"/>
  <c r="L3" i="61"/>
  <c r="Y2" i="61"/>
  <c r="Q2" i="62"/>
  <c r="A2" i="62"/>
  <c r="AO154" i="64"/>
  <c r="AP154" i="64" s="1"/>
  <c r="AO152" i="64"/>
  <c r="AP152" i="64" s="1"/>
  <c r="AO133" i="64"/>
  <c r="AP133" i="64" s="1"/>
  <c r="AO129" i="64"/>
  <c r="AP129" i="64" s="1"/>
  <c r="AO114" i="64"/>
  <c r="AP114" i="64" s="1"/>
  <c r="AO112" i="64"/>
  <c r="AP112" i="64" s="1"/>
  <c r="AO93" i="64"/>
  <c r="AP93" i="64" s="1"/>
  <c r="AO89" i="64"/>
  <c r="AP89" i="64" s="1"/>
  <c r="AO74" i="64"/>
  <c r="AP74" i="64" s="1"/>
  <c r="AO72" i="64"/>
  <c r="AP72" i="64" s="1"/>
  <c r="AO53" i="64"/>
  <c r="AP53" i="64" s="1"/>
  <c r="AO49" i="64"/>
  <c r="AP49" i="64" s="1"/>
  <c r="AO34" i="64"/>
  <c r="AP34" i="64" s="1"/>
  <c r="AO32" i="64"/>
  <c r="AP32" i="64" s="1"/>
  <c r="AO13" i="64"/>
  <c r="AP13" i="64" s="1"/>
  <c r="AO9" i="64"/>
  <c r="AP9" i="64" s="1"/>
  <c r="AO92" i="64"/>
  <c r="AP92" i="64" s="1"/>
  <c r="AO73" i="64"/>
  <c r="AP73" i="64" s="1"/>
  <c r="AO52" i="64"/>
  <c r="AP52" i="64" s="1"/>
  <c r="AO33" i="64"/>
  <c r="AP33" i="64" s="1"/>
  <c r="AO12" i="64"/>
  <c r="AP12" i="64" s="1"/>
  <c r="AO151" i="64"/>
  <c r="AP151" i="64" s="1"/>
  <c r="AO111" i="64"/>
  <c r="AP111" i="64" s="1"/>
  <c r="AO71" i="64"/>
  <c r="AP71" i="64" s="1"/>
  <c r="AO31" i="64"/>
  <c r="AP31" i="64" s="1"/>
  <c r="AO153" i="64"/>
  <c r="AP153" i="64" s="1"/>
  <c r="AO149" i="64"/>
  <c r="AP149" i="64" s="1"/>
  <c r="AO134" i="64"/>
  <c r="AP134" i="64" s="1"/>
  <c r="AO132" i="64"/>
  <c r="AP132" i="64" s="1"/>
  <c r="AO113" i="64"/>
  <c r="AP113" i="64" s="1"/>
  <c r="AO109" i="64"/>
  <c r="AP109" i="64" s="1"/>
  <c r="AO94" i="64"/>
  <c r="AP94" i="64" s="1"/>
  <c r="AO69" i="64"/>
  <c r="AP69" i="64" s="1"/>
  <c r="AO54" i="64"/>
  <c r="AP54" i="64" s="1"/>
  <c r="AO29" i="64"/>
  <c r="AP29" i="64" s="1"/>
  <c r="AO14" i="64"/>
  <c r="AP14" i="64" s="1"/>
  <c r="AO131" i="64"/>
  <c r="AP131" i="64" s="1"/>
  <c r="AO91" i="64"/>
  <c r="AP91" i="64" s="1"/>
  <c r="AO51" i="64"/>
  <c r="AP51" i="64" s="1"/>
  <c r="AO30" i="64"/>
  <c r="AP30" i="64" s="1"/>
  <c r="AO10" i="64"/>
  <c r="AP10" i="64" s="1"/>
  <c r="AO50" i="64"/>
  <c r="AP50" i="64" s="1"/>
  <c r="AO130" i="64"/>
  <c r="AP130" i="64" s="1"/>
  <c r="AO90" i="64"/>
  <c r="AP90" i="64" s="1"/>
  <c r="AO11" i="64"/>
  <c r="AP11" i="64" s="1"/>
  <c r="AO150" i="64"/>
  <c r="AP150" i="64" s="1"/>
  <c r="AO110" i="64"/>
  <c r="AP110" i="64" s="1"/>
  <c r="AO70" i="64"/>
  <c r="AP70" i="64" s="1"/>
  <c r="B2" i="61"/>
  <c r="B7" i="64"/>
  <c r="C2" i="61"/>
  <c r="C7" i="64"/>
  <c r="J1" i="62"/>
  <c r="A12" i="12"/>
  <c r="S1" i="62"/>
  <c r="A21" i="12"/>
  <c r="D1" i="62"/>
  <c r="A6" i="12"/>
  <c r="G1" i="62"/>
  <c r="A9" i="12"/>
  <c r="Q1" i="62"/>
  <c r="A19" i="12"/>
  <c r="I1" i="62"/>
  <c r="A11" i="12"/>
  <c r="L1" i="62"/>
  <c r="A14" i="12"/>
  <c r="O1" i="62"/>
  <c r="A17" i="12"/>
  <c r="E1" i="62"/>
  <c r="A7" i="12"/>
  <c r="H1" i="62"/>
  <c r="A10" i="12"/>
  <c r="N2" i="62"/>
  <c r="P1" i="62"/>
  <c r="A18" i="12"/>
  <c r="R1" i="62"/>
  <c r="A20" i="12"/>
  <c r="A1" i="62"/>
  <c r="A3" i="12"/>
  <c r="F1" i="62"/>
  <c r="A8" i="12"/>
  <c r="K1" i="62"/>
  <c r="A13" i="12"/>
  <c r="N1" i="62"/>
  <c r="A16" i="12"/>
  <c r="S2" i="62"/>
  <c r="R2" i="62"/>
  <c r="J2" i="62"/>
  <c r="D2" i="62"/>
  <c r="M2" i="62"/>
  <c r="K2" i="62"/>
  <c r="I2" i="62"/>
  <c r="P2" i="62"/>
  <c r="G2" i="62"/>
  <c r="O2" i="62"/>
  <c r="B2" i="62"/>
  <c r="H2" i="62"/>
  <c r="F2" i="62"/>
  <c r="C2" i="62"/>
  <c r="E2" i="62"/>
  <c r="L2" i="62"/>
  <c r="B8" i="63"/>
  <c r="M1" i="62"/>
  <c r="A70" i="13"/>
  <c r="A34" i="13"/>
  <c r="A49" i="13"/>
  <c r="A68" i="13"/>
  <c r="A8" i="13"/>
  <c r="A31" i="13"/>
  <c r="A54" i="13"/>
  <c r="A73" i="13"/>
  <c r="A13" i="13"/>
  <c r="A28" i="13"/>
  <c r="A43" i="13"/>
  <c r="A26" i="13"/>
  <c r="A41" i="13"/>
  <c r="A64" i="13"/>
  <c r="A83" i="13"/>
  <c r="A23" i="13"/>
  <c r="A46" i="13"/>
  <c r="A65" i="13"/>
  <c r="A5" i="13"/>
  <c r="A20" i="13"/>
  <c r="A35" i="13"/>
  <c r="A18" i="13"/>
  <c r="A33" i="13"/>
  <c r="A56" i="13"/>
  <c r="A75" i="13"/>
  <c r="A15" i="13"/>
  <c r="A38" i="13"/>
  <c r="A61" i="13"/>
  <c r="A80" i="13"/>
  <c r="A12" i="13"/>
  <c r="A27" i="13"/>
  <c r="A10" i="13"/>
  <c r="A25" i="13"/>
  <c r="A48" i="13"/>
  <c r="A67" i="13"/>
  <c r="A7" i="13"/>
  <c r="A30" i="13"/>
  <c r="A53" i="13"/>
  <c r="A72" i="13"/>
  <c r="A4" i="13"/>
  <c r="A19" i="13"/>
  <c r="A85" i="13"/>
  <c r="A17" i="13"/>
  <c r="A40" i="13"/>
  <c r="A63" i="13"/>
  <c r="A82" i="13"/>
  <c r="A22" i="13"/>
  <c r="A45" i="13"/>
  <c r="A60" i="13"/>
  <c r="A79" i="13"/>
  <c r="A11" i="13"/>
  <c r="A58" i="13"/>
  <c r="A77" i="13"/>
  <c r="A9" i="13"/>
  <c r="A32" i="13"/>
  <c r="A55" i="13"/>
  <c r="A74" i="13"/>
  <c r="A14" i="13"/>
  <c r="A37" i="13"/>
  <c r="A52" i="13"/>
  <c r="A71" i="13"/>
  <c r="A3" i="13"/>
  <c r="A50" i="13"/>
  <c r="A69" i="13"/>
  <c r="A84" i="13"/>
  <c r="A24" i="13"/>
  <c r="A47" i="13"/>
  <c r="A66" i="13"/>
  <c r="A6" i="13"/>
  <c r="A29" i="13"/>
  <c r="A44" i="13"/>
  <c r="A59" i="13"/>
  <c r="A78" i="13"/>
  <c r="A42" i="13"/>
  <c r="A57" i="13"/>
  <c r="A76" i="13"/>
  <c r="A16" i="13"/>
  <c r="A39" i="13"/>
  <c r="A62" i="13"/>
  <c r="A81" i="13"/>
  <c r="A21" i="13"/>
  <c r="A36" i="13"/>
  <c r="A51" i="13"/>
  <c r="B3" i="60"/>
  <c r="A2" i="13"/>
  <c r="J184" i="61" l="1"/>
  <c r="J24" i="61"/>
  <c r="J164" i="61"/>
  <c r="J4" i="61"/>
  <c r="J144" i="61"/>
  <c r="J104" i="61"/>
  <c r="J84" i="61"/>
  <c r="J64" i="61"/>
  <c r="J44" i="61"/>
  <c r="J124" i="61"/>
  <c r="X289" i="60"/>
  <c r="W289" i="60"/>
  <c r="X291" i="60"/>
  <c r="W291" i="60"/>
  <c r="X227" i="60"/>
  <c r="W227" i="60"/>
  <c r="X333" i="60"/>
  <c r="W333" i="60"/>
  <c r="W92" i="60"/>
  <c r="X92" i="60"/>
  <c r="X87" i="60"/>
  <c r="W87" i="60"/>
  <c r="W273" i="60"/>
  <c r="X273" i="60"/>
  <c r="W232" i="60"/>
  <c r="X232" i="60"/>
  <c r="W332" i="60"/>
  <c r="X332" i="60"/>
  <c r="X269" i="60"/>
  <c r="W269" i="60"/>
  <c r="X89" i="60"/>
  <c r="W89" i="60"/>
  <c r="X128" i="60"/>
  <c r="W128" i="60"/>
  <c r="X168" i="60"/>
  <c r="W168" i="60"/>
  <c r="X194" i="60"/>
  <c r="W194" i="60"/>
  <c r="W274" i="60"/>
  <c r="X274" i="60"/>
  <c r="X51" i="60"/>
  <c r="W51" i="60"/>
  <c r="X311" i="60"/>
  <c r="W311" i="60"/>
  <c r="X255" i="60"/>
  <c r="W255" i="60"/>
  <c r="X210" i="60"/>
  <c r="W210" i="60"/>
  <c r="X170" i="60"/>
  <c r="W170" i="60"/>
  <c r="X67" i="60"/>
  <c r="W67" i="60"/>
  <c r="X327" i="60"/>
  <c r="W327" i="60"/>
  <c r="X173" i="60"/>
  <c r="W173" i="60"/>
  <c r="W33" i="60"/>
  <c r="X33" i="60"/>
  <c r="X329" i="60"/>
  <c r="W329" i="60"/>
  <c r="X154" i="60"/>
  <c r="W154" i="60"/>
  <c r="X215" i="60"/>
  <c r="W215" i="60"/>
  <c r="X150" i="60"/>
  <c r="W150" i="60"/>
  <c r="X208" i="60"/>
  <c r="W208" i="60"/>
  <c r="X234" i="60"/>
  <c r="W234" i="60"/>
  <c r="X112" i="60"/>
  <c r="W112" i="60"/>
  <c r="X190" i="60"/>
  <c r="W190" i="60"/>
  <c r="X72" i="60"/>
  <c r="W72" i="60"/>
  <c r="X172" i="60"/>
  <c r="W172" i="60"/>
  <c r="X49" i="60"/>
  <c r="W49" i="60"/>
  <c r="W109" i="60"/>
  <c r="X109" i="60"/>
  <c r="X108" i="60"/>
  <c r="W108" i="60"/>
  <c r="X288" i="60"/>
  <c r="W288" i="60"/>
  <c r="X34" i="60"/>
  <c r="W34" i="60"/>
  <c r="X74" i="60"/>
  <c r="W74" i="60"/>
  <c r="W71" i="60"/>
  <c r="X71" i="60"/>
  <c r="X211" i="60"/>
  <c r="W211" i="60"/>
  <c r="X231" i="60"/>
  <c r="W231" i="60"/>
  <c r="W195" i="60"/>
  <c r="X195" i="60"/>
  <c r="X55" i="60"/>
  <c r="W55" i="60"/>
  <c r="X270" i="60"/>
  <c r="W270" i="60"/>
  <c r="X290" i="60"/>
  <c r="W290" i="60"/>
  <c r="X287" i="60"/>
  <c r="W287" i="60"/>
  <c r="X247" i="60"/>
  <c r="W247" i="60"/>
  <c r="W213" i="60"/>
  <c r="X213" i="60"/>
  <c r="X313" i="60"/>
  <c r="W313" i="60"/>
  <c r="X228" i="60"/>
  <c r="W228" i="60"/>
  <c r="W292" i="60"/>
  <c r="X292" i="60"/>
  <c r="X95" i="60"/>
  <c r="W95" i="60"/>
  <c r="X230" i="60"/>
  <c r="W230" i="60"/>
  <c r="X353" i="60"/>
  <c r="W353" i="60"/>
  <c r="W169" i="60"/>
  <c r="X169" i="60"/>
  <c r="X294" i="60"/>
  <c r="W294" i="60"/>
  <c r="X135" i="60"/>
  <c r="W135" i="60"/>
  <c r="W293" i="60"/>
  <c r="X293" i="60"/>
  <c r="X132" i="60"/>
  <c r="W132" i="60"/>
  <c r="X352" i="60"/>
  <c r="W352" i="60"/>
  <c r="X212" i="60"/>
  <c r="W212" i="60"/>
  <c r="W29" i="60"/>
  <c r="X29" i="60"/>
  <c r="W129" i="60"/>
  <c r="X129" i="60"/>
  <c r="X209" i="60"/>
  <c r="W209" i="60"/>
  <c r="X188" i="60"/>
  <c r="W188" i="60"/>
  <c r="W308" i="60"/>
  <c r="X308" i="60"/>
  <c r="X94" i="60"/>
  <c r="W94" i="60"/>
  <c r="X354" i="60"/>
  <c r="W354" i="60"/>
  <c r="X171" i="60"/>
  <c r="W171" i="60"/>
  <c r="X31" i="60"/>
  <c r="W31" i="60"/>
  <c r="X91" i="60"/>
  <c r="W91" i="60"/>
  <c r="X235" i="60"/>
  <c r="W235" i="60"/>
  <c r="X275" i="60"/>
  <c r="W275" i="60"/>
  <c r="X30" i="60"/>
  <c r="W30" i="60"/>
  <c r="X330" i="60"/>
  <c r="W330" i="60"/>
  <c r="X310" i="60"/>
  <c r="W310" i="60"/>
  <c r="X127" i="60"/>
  <c r="W127" i="60"/>
  <c r="X187" i="60"/>
  <c r="W187" i="60"/>
  <c r="X27" i="60"/>
  <c r="W27" i="60"/>
  <c r="W73" i="60"/>
  <c r="X73" i="60"/>
  <c r="W113" i="60"/>
  <c r="X113" i="60"/>
  <c r="X272" i="60"/>
  <c r="W272" i="60"/>
  <c r="X48" i="60"/>
  <c r="W48" i="60"/>
  <c r="X309" i="60"/>
  <c r="W309" i="60"/>
  <c r="X248" i="60"/>
  <c r="W248" i="60"/>
  <c r="X334" i="60"/>
  <c r="W334" i="60"/>
  <c r="X351" i="60"/>
  <c r="W351" i="60"/>
  <c r="X315" i="60"/>
  <c r="W315" i="60"/>
  <c r="X70" i="60"/>
  <c r="W70" i="60"/>
  <c r="X267" i="60"/>
  <c r="W267" i="60"/>
  <c r="X88" i="60"/>
  <c r="W88" i="60"/>
  <c r="X214" i="60"/>
  <c r="W214" i="60"/>
  <c r="X35" i="60"/>
  <c r="W35" i="60"/>
  <c r="X307" i="60"/>
  <c r="W307" i="60"/>
  <c r="X53" i="60"/>
  <c r="W53" i="60"/>
  <c r="X32" i="60"/>
  <c r="W32" i="60"/>
  <c r="X152" i="60"/>
  <c r="W152" i="60"/>
  <c r="X252" i="60"/>
  <c r="W252" i="60"/>
  <c r="W69" i="60"/>
  <c r="X69" i="60"/>
  <c r="X349" i="60"/>
  <c r="W349" i="60"/>
  <c r="X249" i="60"/>
  <c r="W249" i="60"/>
  <c r="X148" i="60"/>
  <c r="W148" i="60"/>
  <c r="X348" i="60"/>
  <c r="W348" i="60"/>
  <c r="X174" i="60"/>
  <c r="W174" i="60"/>
  <c r="X314" i="60"/>
  <c r="W314" i="60"/>
  <c r="X111" i="60"/>
  <c r="W111" i="60"/>
  <c r="X331" i="60"/>
  <c r="W331" i="60"/>
  <c r="X155" i="60"/>
  <c r="W155" i="60"/>
  <c r="X295" i="60"/>
  <c r="W295" i="60"/>
  <c r="X90" i="60"/>
  <c r="W90" i="60"/>
  <c r="X350" i="60"/>
  <c r="W350" i="60"/>
  <c r="X167" i="60"/>
  <c r="W167" i="60"/>
  <c r="X347" i="60"/>
  <c r="W347" i="60"/>
  <c r="X107" i="60"/>
  <c r="W107" i="60"/>
  <c r="W93" i="60"/>
  <c r="X93" i="60"/>
  <c r="W153" i="60"/>
  <c r="X153" i="60"/>
  <c r="W233" i="60"/>
  <c r="X233" i="60"/>
  <c r="W328" i="60"/>
  <c r="X328" i="60"/>
  <c r="X114" i="60"/>
  <c r="W114" i="60"/>
  <c r="X271" i="60"/>
  <c r="W271" i="60"/>
  <c r="X175" i="60"/>
  <c r="W175" i="60"/>
  <c r="X50" i="60"/>
  <c r="W50" i="60"/>
  <c r="W149" i="60"/>
  <c r="X149" i="60"/>
  <c r="X134" i="60"/>
  <c r="W134" i="60"/>
  <c r="X251" i="60"/>
  <c r="W251" i="60"/>
  <c r="X355" i="60"/>
  <c r="W355" i="60"/>
  <c r="X147" i="60"/>
  <c r="W147" i="60"/>
  <c r="W253" i="60"/>
  <c r="X253" i="60"/>
  <c r="W312" i="60"/>
  <c r="X312" i="60"/>
  <c r="X28" i="60"/>
  <c r="W28" i="60"/>
  <c r="W191" i="60"/>
  <c r="X191" i="60"/>
  <c r="X335" i="60"/>
  <c r="W335" i="60"/>
  <c r="X130" i="60"/>
  <c r="W130" i="60"/>
  <c r="X207" i="60"/>
  <c r="W207" i="60"/>
  <c r="X52" i="60"/>
  <c r="W52" i="60"/>
  <c r="X192" i="60"/>
  <c r="W192" i="60"/>
  <c r="W229" i="60"/>
  <c r="X229" i="60"/>
  <c r="X189" i="60"/>
  <c r="W189" i="60"/>
  <c r="X268" i="60"/>
  <c r="W268" i="60"/>
  <c r="X68" i="60"/>
  <c r="W68" i="60"/>
  <c r="X254" i="60"/>
  <c r="W254" i="60"/>
  <c r="X54" i="60"/>
  <c r="W54" i="60"/>
  <c r="X151" i="60"/>
  <c r="W151" i="60"/>
  <c r="X131" i="60"/>
  <c r="W131" i="60"/>
  <c r="X115" i="60"/>
  <c r="W115" i="60"/>
  <c r="W75" i="60"/>
  <c r="X75" i="60"/>
  <c r="X250" i="60"/>
  <c r="W250" i="60"/>
  <c r="X110" i="60"/>
  <c r="W110" i="60"/>
  <c r="X47" i="60"/>
  <c r="W47" i="60"/>
  <c r="X133" i="60"/>
  <c r="W133" i="60"/>
  <c r="W193" i="60"/>
  <c r="X193" i="60"/>
  <c r="A23" i="62"/>
  <c r="AA128" i="64"/>
  <c r="AA88" i="64"/>
  <c r="AA48" i="64"/>
  <c r="AA8" i="64"/>
  <c r="AA148" i="64"/>
  <c r="AA108" i="64"/>
  <c r="AA68" i="64"/>
  <c r="AA28" i="64"/>
  <c r="R7" i="64"/>
  <c r="B19" i="65"/>
  <c r="AC7" i="64"/>
  <c r="D7" i="64"/>
  <c r="I2" i="61"/>
  <c r="B12" i="63"/>
  <c r="H2" i="61"/>
  <c r="A2" i="61"/>
  <c r="A7" i="64"/>
  <c r="B25" i="65"/>
  <c r="B2" i="60"/>
  <c r="W7" i="60"/>
  <c r="B21" i="63"/>
  <c r="I12" i="63"/>
  <c r="AK7" i="64"/>
  <c r="X6" i="60"/>
  <c r="X22" i="61"/>
  <c r="I18" i="63"/>
  <c r="D2" i="61"/>
  <c r="X2" i="61" l="1"/>
  <c r="Z5" i="64"/>
  <c r="M4" i="65"/>
  <c r="B2" i="64"/>
  <c r="F2" i="61"/>
  <c r="B12" i="65"/>
  <c r="Z3" i="64"/>
  <c r="M2" i="65"/>
  <c r="C2" i="64"/>
  <c r="L2" i="64"/>
  <c r="P7" i="64"/>
  <c r="D2" i="64"/>
  <c r="AM7" i="64"/>
  <c r="B30" i="65"/>
  <c r="AA7" i="64"/>
  <c r="B15" i="65"/>
  <c r="AG129" i="64"/>
  <c r="AG89" i="64"/>
  <c r="AG49" i="64"/>
  <c r="AG9" i="64"/>
  <c r="AG149" i="64"/>
  <c r="AG109" i="64"/>
  <c r="AG69" i="64"/>
  <c r="AG29" i="64"/>
  <c r="AE7" i="64"/>
  <c r="AK157" i="64"/>
  <c r="AK117" i="64"/>
  <c r="AK77" i="64"/>
  <c r="AK37" i="64"/>
  <c r="AK137" i="64"/>
  <c r="AK97" i="64"/>
  <c r="AK57" i="64"/>
  <c r="AK17" i="64"/>
  <c r="AM133" i="64"/>
  <c r="AM93" i="64"/>
  <c r="AM53" i="64"/>
  <c r="AM153" i="64"/>
  <c r="AM113" i="64"/>
  <c r="AM73" i="64"/>
  <c r="AM33" i="64"/>
  <c r="AM13" i="64"/>
  <c r="AF28" i="64"/>
  <c r="AF148" i="64"/>
  <c r="AF108" i="64"/>
  <c r="AF68" i="64"/>
  <c r="AF128" i="64"/>
  <c r="AF88" i="64"/>
  <c r="AF48" i="64"/>
  <c r="AF8" i="64"/>
  <c r="AO148" i="64"/>
  <c r="AO108" i="64"/>
  <c r="AO68" i="64"/>
  <c r="AO28" i="64"/>
  <c r="AO128" i="64"/>
  <c r="AO88" i="64"/>
  <c r="AO48" i="64"/>
  <c r="AO8" i="64"/>
  <c r="AM142" i="64"/>
  <c r="AM102" i="64"/>
  <c r="AM62" i="64"/>
  <c r="AM22" i="64"/>
  <c r="AM82" i="64"/>
  <c r="AM162" i="64"/>
  <c r="AM122" i="64"/>
  <c r="AM42" i="64"/>
  <c r="AM132" i="64"/>
  <c r="AM92" i="64"/>
  <c r="AM52" i="64"/>
  <c r="AM152" i="64"/>
  <c r="AM112" i="64"/>
  <c r="AM72" i="64"/>
  <c r="AM32" i="64"/>
  <c r="AM12" i="64"/>
  <c r="AG159" i="64"/>
  <c r="AG119" i="64"/>
  <c r="AG79" i="64"/>
  <c r="AG39" i="64"/>
  <c r="AG140" i="64"/>
  <c r="AG100" i="64"/>
  <c r="AG60" i="64"/>
  <c r="AG20" i="64"/>
  <c r="AG99" i="64"/>
  <c r="AG59" i="64"/>
  <c r="AG19" i="64"/>
  <c r="AG139" i="64"/>
  <c r="AG160" i="64"/>
  <c r="AG120" i="64"/>
  <c r="AG80" i="64"/>
  <c r="AG40" i="64"/>
  <c r="AM14" i="64"/>
  <c r="AM74" i="64"/>
  <c r="AM34" i="64"/>
  <c r="AM154" i="64"/>
  <c r="AM114" i="64"/>
  <c r="AM134" i="64"/>
  <c r="AM94" i="64"/>
  <c r="AM54" i="64"/>
  <c r="AG133" i="64"/>
  <c r="AG93" i="64"/>
  <c r="AG53" i="64"/>
  <c r="AG13" i="64"/>
  <c r="AG153" i="64"/>
  <c r="AG113" i="64"/>
  <c r="AG73" i="64"/>
  <c r="AG33" i="64"/>
  <c r="AK135" i="64"/>
  <c r="AK95" i="64"/>
  <c r="AK55" i="64"/>
  <c r="AK15" i="64"/>
  <c r="AK155" i="64"/>
  <c r="AK115" i="64"/>
  <c r="AK75" i="64"/>
  <c r="AK35" i="64"/>
  <c r="AL148" i="64"/>
  <c r="AL108" i="64"/>
  <c r="AL68" i="64"/>
  <c r="AL28" i="64"/>
  <c r="AL128" i="64"/>
  <c r="AL88" i="64"/>
  <c r="AL48" i="64"/>
  <c r="AL8" i="64"/>
  <c r="P2" i="61"/>
  <c r="AG7" i="64"/>
  <c r="AO156" i="64"/>
  <c r="AO116" i="64"/>
  <c r="AO76" i="64"/>
  <c r="AO36" i="64"/>
  <c r="AO136" i="64"/>
  <c r="AO96" i="64"/>
  <c r="AO56" i="64"/>
  <c r="AO16" i="64"/>
  <c r="AK129" i="64"/>
  <c r="AK89" i="64"/>
  <c r="AK49" i="64"/>
  <c r="AK9" i="64"/>
  <c r="AK149" i="64"/>
  <c r="AK109" i="64"/>
  <c r="AK69" i="64"/>
  <c r="AK29" i="64"/>
  <c r="H7" i="64"/>
  <c r="AM135" i="64"/>
  <c r="AM95" i="64"/>
  <c r="AM55" i="64"/>
  <c r="AM15" i="64"/>
  <c r="AM155" i="64"/>
  <c r="AM115" i="64"/>
  <c r="AM75" i="64"/>
  <c r="AM35" i="64"/>
  <c r="AM136" i="64"/>
  <c r="AM96" i="64"/>
  <c r="AM56" i="64"/>
  <c r="AM16" i="64"/>
  <c r="AM156" i="64"/>
  <c r="AM116" i="64"/>
  <c r="AM76" i="64"/>
  <c r="AM36" i="64"/>
  <c r="AM148" i="64"/>
  <c r="AM108" i="64"/>
  <c r="AM68" i="64"/>
  <c r="AM28" i="64"/>
  <c r="AM128" i="64"/>
  <c r="AM88" i="64"/>
  <c r="AM48" i="64"/>
  <c r="AM8" i="64"/>
  <c r="AP148" i="64"/>
  <c r="AP108" i="64"/>
  <c r="AP68" i="64"/>
  <c r="AP28" i="64"/>
  <c r="AP128" i="64"/>
  <c r="AP88" i="64"/>
  <c r="AP48" i="64"/>
  <c r="AP8" i="64"/>
  <c r="AK133" i="64"/>
  <c r="AK93" i="64"/>
  <c r="AK53" i="64"/>
  <c r="AK13" i="64"/>
  <c r="AK153" i="64"/>
  <c r="AK113" i="64"/>
  <c r="AK73" i="64"/>
  <c r="AK33" i="64"/>
  <c r="AM131" i="64"/>
  <c r="AM91" i="64"/>
  <c r="AM51" i="64"/>
  <c r="AM11" i="64"/>
  <c r="AM111" i="64"/>
  <c r="AM151" i="64"/>
  <c r="AM71" i="64"/>
  <c r="AM31" i="64"/>
  <c r="AM139" i="64"/>
  <c r="AM99" i="64"/>
  <c r="AM59" i="64"/>
  <c r="AM19" i="64"/>
  <c r="AM159" i="64"/>
  <c r="AM119" i="64"/>
  <c r="AM79" i="64"/>
  <c r="AM39" i="64"/>
  <c r="AM149" i="64"/>
  <c r="AM109" i="64"/>
  <c r="AM69" i="64"/>
  <c r="AM29" i="64"/>
  <c r="AM129" i="64"/>
  <c r="AM89" i="64"/>
  <c r="AM49" i="64"/>
  <c r="AM9" i="64"/>
  <c r="AK128" i="64"/>
  <c r="AK88" i="64"/>
  <c r="AK48" i="64"/>
  <c r="AK8" i="64"/>
  <c r="AK28" i="64"/>
  <c r="AK148" i="64"/>
  <c r="AK108" i="64"/>
  <c r="AK68" i="64"/>
  <c r="AG162" i="64"/>
  <c r="AG122" i="64"/>
  <c r="AG82" i="64"/>
  <c r="AG42" i="64"/>
  <c r="AG102" i="64"/>
  <c r="AG62" i="64"/>
  <c r="AG22" i="64"/>
  <c r="AG142" i="64"/>
  <c r="AK16" i="64"/>
  <c r="AK156" i="64"/>
  <c r="AK116" i="64"/>
  <c r="AK76" i="64"/>
  <c r="AK36" i="64"/>
  <c r="AK136" i="64"/>
  <c r="AK96" i="64"/>
  <c r="AK56" i="64"/>
  <c r="AM150" i="64"/>
  <c r="AM110" i="64"/>
  <c r="AM70" i="64"/>
  <c r="AM30" i="64"/>
  <c r="AM130" i="64"/>
  <c r="AM90" i="64"/>
  <c r="AM50" i="64"/>
  <c r="AM10" i="64"/>
  <c r="AK150" i="64"/>
  <c r="AK110" i="64"/>
  <c r="AK70" i="64"/>
  <c r="AK30" i="64"/>
  <c r="AK130" i="64"/>
  <c r="AK90" i="64"/>
  <c r="AK50" i="64"/>
  <c r="AK10" i="64"/>
  <c r="AD7" i="64"/>
  <c r="AK152" i="64"/>
  <c r="AK112" i="64"/>
  <c r="AK72" i="64"/>
  <c r="AK32" i="64"/>
  <c r="AK132" i="64"/>
  <c r="AK92" i="64"/>
  <c r="AK52" i="64"/>
  <c r="AK12" i="64"/>
  <c r="AK154" i="64"/>
  <c r="AK114" i="64"/>
  <c r="AK74" i="64"/>
  <c r="AK34" i="64"/>
  <c r="AK134" i="64"/>
  <c r="AK94" i="64"/>
  <c r="AK54" i="64"/>
  <c r="AK14" i="64"/>
  <c r="AG131" i="64"/>
  <c r="AG91" i="64"/>
  <c r="AG51" i="64"/>
  <c r="AG11" i="64"/>
  <c r="AG151" i="64"/>
  <c r="AG111" i="64"/>
  <c r="AG71" i="64"/>
  <c r="AG31" i="64"/>
  <c r="AM157" i="64"/>
  <c r="AM117" i="64"/>
  <c r="AM77" i="64"/>
  <c r="AM37" i="64"/>
  <c r="AM17" i="64"/>
  <c r="AM137" i="64"/>
  <c r="AM97" i="64"/>
  <c r="AM57" i="64"/>
  <c r="AK131" i="64"/>
  <c r="AK91" i="64"/>
  <c r="AK51" i="64"/>
  <c r="AK151" i="64"/>
  <c r="AK111" i="64"/>
  <c r="AK71" i="64"/>
  <c r="AK31" i="64"/>
  <c r="AK11" i="64"/>
  <c r="AF131" i="64"/>
  <c r="AF91" i="64"/>
  <c r="AF51" i="64"/>
  <c r="AF11" i="64"/>
  <c r="AF151" i="64"/>
  <c r="AF111" i="64"/>
  <c r="AF71" i="64"/>
  <c r="AF31" i="64"/>
  <c r="O2" i="61"/>
  <c r="AF7" i="64"/>
  <c r="P4" i="61"/>
  <c r="P8" i="61"/>
  <c r="P6" i="61"/>
  <c r="O3" i="61"/>
  <c r="O6" i="61"/>
  <c r="J2" i="61"/>
  <c r="E2" i="61"/>
  <c r="M2" i="63"/>
  <c r="M2" i="61"/>
  <c r="V4" i="61"/>
  <c r="V8" i="61"/>
  <c r="V3" i="61"/>
  <c r="V7" i="61"/>
  <c r="V6" i="61"/>
  <c r="V2" i="61"/>
  <c r="V12" i="61"/>
  <c r="V10" i="61"/>
  <c r="W3" i="61"/>
  <c r="V9" i="61"/>
  <c r="V11" i="61"/>
  <c r="V5" i="61"/>
  <c r="K2" i="61"/>
  <c r="Z6" i="60"/>
  <c r="X7" i="60"/>
  <c r="Y4" i="60"/>
  <c r="X9" i="60" l="1"/>
  <c r="W9" i="60"/>
  <c r="X13" i="60"/>
  <c r="W13" i="60"/>
  <c r="X12" i="60"/>
  <c r="W12" i="60"/>
  <c r="X14" i="60"/>
  <c r="W14" i="60"/>
  <c r="X8" i="60"/>
  <c r="W8" i="60"/>
  <c r="X11" i="60"/>
  <c r="W11" i="60"/>
  <c r="X15" i="60"/>
  <c r="W15" i="60"/>
  <c r="X10" i="60"/>
  <c r="W10" i="6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<sst xmlns="http://schemas.openxmlformats.org/spreadsheetml/2006/main" count="5017" uniqueCount="2627">
  <si>
    <t>Vendor Name</t>
  </si>
  <si>
    <t>Country of Origin</t>
  </si>
  <si>
    <t>D</t>
  </si>
  <si>
    <t>Material Type</t>
  </si>
  <si>
    <t>Weight (g)</t>
  </si>
  <si>
    <t>Qty per Master Carton</t>
  </si>
  <si>
    <t>Irritant</t>
  </si>
  <si>
    <t>Corrosive</t>
  </si>
  <si>
    <t>Incoterms</t>
  </si>
  <si>
    <t>Y/N</t>
  </si>
  <si>
    <t>Currency</t>
  </si>
  <si>
    <t>Promo Code</t>
  </si>
  <si>
    <t>Battery Type</t>
  </si>
  <si>
    <t>Weight</t>
  </si>
  <si>
    <t>Type of Expiry</t>
  </si>
  <si>
    <t>Battery Size</t>
  </si>
  <si>
    <t>Port</t>
  </si>
  <si>
    <t>VAT Group</t>
  </si>
  <si>
    <t xml:space="preserve">Outer Packaging desc </t>
  </si>
  <si>
    <t>water hazard class</t>
  </si>
  <si>
    <t>Hazardous water miscible</t>
  </si>
  <si>
    <t>Country</t>
  </si>
  <si>
    <t>WEEE Product Device type</t>
  </si>
  <si>
    <t>CFR</t>
  </si>
  <si>
    <t>Yes</t>
  </si>
  <si>
    <t>QVC</t>
  </si>
  <si>
    <t>Actual</t>
  </si>
  <si>
    <t>Expiry date</t>
  </si>
  <si>
    <t>No</t>
  </si>
  <si>
    <t>AA</t>
  </si>
  <si>
    <t>Almoradi / Spain</t>
  </si>
  <si>
    <t>Knitted</t>
  </si>
  <si>
    <t>No storage class</t>
  </si>
  <si>
    <t>WGK1</t>
  </si>
  <si>
    <t>Paper/Card</t>
  </si>
  <si>
    <t>Australia</t>
  </si>
  <si>
    <t>PAO</t>
  </si>
  <si>
    <t>Leather</t>
  </si>
  <si>
    <t>DDP</t>
  </si>
  <si>
    <t>CIJ</t>
  </si>
  <si>
    <t>Estimate</t>
  </si>
  <si>
    <t>Aerosol – Yellow</t>
  </si>
  <si>
    <t>AAA</t>
  </si>
  <si>
    <t>Amsterdam/Netherland</t>
  </si>
  <si>
    <t>Polybag</t>
  </si>
  <si>
    <t>Woven</t>
  </si>
  <si>
    <t>Harmful</t>
  </si>
  <si>
    <t>WGK2</t>
  </si>
  <si>
    <t>Plastic</t>
  </si>
  <si>
    <t>Baltimore / Maryland</t>
  </si>
  <si>
    <t>Coated Leather</t>
  </si>
  <si>
    <t>DDU</t>
  </si>
  <si>
    <t>N/A</t>
  </si>
  <si>
    <t>SUR</t>
  </si>
  <si>
    <t>EXP &amp; PAO</t>
  </si>
  <si>
    <t>Flammable – Green</t>
  </si>
  <si>
    <t>AAAA</t>
  </si>
  <si>
    <t>Antwerp / Belgium</t>
  </si>
  <si>
    <t>Jiffy Bag</t>
  </si>
  <si>
    <t>Tufted</t>
  </si>
  <si>
    <t>Oxidising</t>
  </si>
  <si>
    <t>LGK2A</t>
  </si>
  <si>
    <t>WGK3</t>
  </si>
  <si>
    <t>Textile</t>
  </si>
  <si>
    <t>Bangladesh / Chita</t>
  </si>
  <si>
    <t>EXW</t>
  </si>
  <si>
    <t>EP</t>
  </si>
  <si>
    <t>Flammable – Blue</t>
  </si>
  <si>
    <t>C</t>
  </si>
  <si>
    <t>Arezzo / Italia</t>
  </si>
  <si>
    <t>Retail (Picture Carton)</t>
  </si>
  <si>
    <t xml:space="preserve">Toxic </t>
  </si>
  <si>
    <t>LGK2B</t>
  </si>
  <si>
    <t>Glass</t>
  </si>
  <si>
    <t>Belgium</t>
  </si>
  <si>
    <t>Best Before</t>
  </si>
  <si>
    <t>FCA</t>
  </si>
  <si>
    <t>IP</t>
  </si>
  <si>
    <t>Flammable – Red</t>
  </si>
  <si>
    <t>Aston / Philadelphia</t>
  </si>
  <si>
    <t>LGK3</t>
  </si>
  <si>
    <t>Ferrous Metals</t>
  </si>
  <si>
    <t>Castel San Giovanni</t>
  </si>
  <si>
    <t>FOB</t>
  </si>
  <si>
    <t>FP</t>
  </si>
  <si>
    <t>Button Cell</t>
  </si>
  <si>
    <t>Atlanta / USA</t>
  </si>
  <si>
    <t>Aluminium</t>
  </si>
  <si>
    <t>China</t>
  </si>
  <si>
    <t>Brinks DDP</t>
  </si>
  <si>
    <t>IPF</t>
  </si>
  <si>
    <t>Augsburg / Germany</t>
  </si>
  <si>
    <t>Other Materials</t>
  </si>
  <si>
    <t xml:space="preserve">Colombo, Sri Lanka </t>
  </si>
  <si>
    <t>Brinks DDU</t>
  </si>
  <si>
    <t>BCC</t>
  </si>
  <si>
    <t>Polystyrene</t>
  </si>
  <si>
    <t>Concord / Canada</t>
  </si>
  <si>
    <t>Brinks EXW</t>
  </si>
  <si>
    <t>TSB</t>
  </si>
  <si>
    <t>Bangkok / Thailand</t>
  </si>
  <si>
    <t>Germany</t>
  </si>
  <si>
    <t>Brinks FCA</t>
  </si>
  <si>
    <t>QBE</t>
  </si>
  <si>
    <t>Hong Kong</t>
  </si>
  <si>
    <t>Brinks FOB</t>
  </si>
  <si>
    <t>TSA</t>
  </si>
  <si>
    <t>Beijing / China</t>
  </si>
  <si>
    <t>India</t>
  </si>
  <si>
    <t>SB</t>
  </si>
  <si>
    <t>Brescia / Italia</t>
  </si>
  <si>
    <t>Indonesia</t>
  </si>
  <si>
    <t>BH</t>
  </si>
  <si>
    <t>Brisbane / Australia</t>
  </si>
  <si>
    <t>Israel</t>
  </si>
  <si>
    <t>CP</t>
  </si>
  <si>
    <t>Busan / South Korea</t>
  </si>
  <si>
    <t>Italy</t>
  </si>
  <si>
    <t>OTO</t>
  </si>
  <si>
    <t>Cambridge / USA</t>
  </si>
  <si>
    <t>Netherland</t>
  </si>
  <si>
    <t>TM</t>
  </si>
  <si>
    <t>Cape Town / South Africa</t>
  </si>
  <si>
    <t>South Africa</t>
  </si>
  <si>
    <t>TSV</t>
  </si>
  <si>
    <t>Carpi / Italia</t>
  </si>
  <si>
    <t>South Korea</t>
  </si>
  <si>
    <t>OTL</t>
  </si>
  <si>
    <t>Spain</t>
  </si>
  <si>
    <t>Charleston / USA</t>
  </si>
  <si>
    <t>Thailand</t>
  </si>
  <si>
    <t>Chatsworth / USA</t>
  </si>
  <si>
    <t>LGK8A</t>
  </si>
  <si>
    <t>Turkey</t>
  </si>
  <si>
    <t>Chicago / USA</t>
  </si>
  <si>
    <t>LGK8B</t>
  </si>
  <si>
    <t>USA</t>
  </si>
  <si>
    <t>CHINA</t>
  </si>
  <si>
    <t>Vietnam</t>
  </si>
  <si>
    <t>LGK10</t>
  </si>
  <si>
    <t>LGK11</t>
  </si>
  <si>
    <t>Dusseldorf / Germany</t>
  </si>
  <si>
    <t>LGK12</t>
  </si>
  <si>
    <t>Dalian / China</t>
  </si>
  <si>
    <t>LGK13</t>
  </si>
  <si>
    <t>Delhi / India</t>
  </si>
  <si>
    <t>Dortmund / Germany</t>
  </si>
  <si>
    <t>Fontana /USA</t>
  </si>
  <si>
    <t>Frankfurt/Germany</t>
  </si>
  <si>
    <t>Fuzhou / China</t>
  </si>
  <si>
    <t>Grand Iland/NY/USA</t>
  </si>
  <si>
    <t>Guangzhou / China</t>
  </si>
  <si>
    <t>Haifa / Israel</t>
  </si>
  <si>
    <t>Haiphong / Vietnam</t>
  </si>
  <si>
    <t>Hamburg / Germany</t>
  </si>
  <si>
    <t>Harrison / USA</t>
  </si>
  <si>
    <t>Ho Chi-Minh / Vietnam</t>
  </si>
  <si>
    <t>Houston / USA</t>
  </si>
  <si>
    <t>Huangpu / China</t>
  </si>
  <si>
    <t>Incheon / South Korea</t>
  </si>
  <si>
    <t>INCHOEN</t>
  </si>
  <si>
    <t>Istanbul / Turkey</t>
  </si>
  <si>
    <t>Jaipur / India</t>
  </si>
  <si>
    <t>Jakarta / Indonesia</t>
  </si>
  <si>
    <t>Kaohsiung / Taiwan</t>
  </si>
  <si>
    <t>Keelung / Taiwan</t>
  </si>
  <si>
    <t>KENT / WASHINGTON</t>
  </si>
  <si>
    <t>KNOWSLEY</t>
  </si>
  <si>
    <t>Lame Chabang / Thailand</t>
  </si>
  <si>
    <t>London / United King</t>
  </si>
  <si>
    <t>Long Beach California</t>
  </si>
  <si>
    <t>Los Angeles / USA</t>
  </si>
  <si>
    <t>Manchester / UK</t>
  </si>
  <si>
    <t>Manila / Philippines</t>
  </si>
  <si>
    <t>Miami / USA</t>
  </si>
  <si>
    <t>Milan / Italia</t>
  </si>
  <si>
    <t>Montreal / Canada</t>
  </si>
  <si>
    <t>Mumbai / India</t>
  </si>
  <si>
    <t>New Jersey / USA</t>
  </si>
  <si>
    <t>New York / USA / NY</t>
  </si>
  <si>
    <t>NEWARK/USA</t>
  </si>
  <si>
    <t>Ningbo / China</t>
  </si>
  <si>
    <t>Norfolk / USA</t>
  </si>
  <si>
    <t>Oakland / CA / USA</t>
  </si>
  <si>
    <t>Ohio / USA</t>
  </si>
  <si>
    <t>Old Saybrook / USA</t>
  </si>
  <si>
    <t>Paris /  France</t>
  </si>
  <si>
    <t>Pistoia / Italia</t>
  </si>
  <si>
    <t>Prague / Czech Repub</t>
  </si>
  <si>
    <t>Qingdao / China</t>
  </si>
  <si>
    <t>RHODE ISLAND/ USA</t>
  </si>
  <si>
    <t>San Diego / USA</t>
  </si>
  <si>
    <t>San Francisco / USA</t>
  </si>
  <si>
    <t>UK</t>
  </si>
  <si>
    <t>Materials</t>
  </si>
  <si>
    <t>Material</t>
  </si>
  <si>
    <t>Gift box included Y/N</t>
  </si>
  <si>
    <t>Homeware/Chemicals</t>
  </si>
  <si>
    <t>Battery Registration Number</t>
  </si>
  <si>
    <t>Size</t>
  </si>
  <si>
    <t>WEEE Category</t>
  </si>
  <si>
    <t>Hazardous Water Miscible</t>
  </si>
  <si>
    <t>Harmful (Y/N)</t>
  </si>
  <si>
    <t>Water Hazard class</t>
  </si>
  <si>
    <t>Brand</t>
  </si>
  <si>
    <t>Colour</t>
  </si>
  <si>
    <t>SIZE</t>
  </si>
  <si>
    <t>Product Specification Card</t>
  </si>
  <si>
    <t>Vendor Model # (Style #)</t>
  </si>
  <si>
    <t>Base Price (Y/N)</t>
  </si>
  <si>
    <t>Product Dimensions in cm</t>
  </si>
  <si>
    <t>n/a</t>
  </si>
  <si>
    <t>MC</t>
  </si>
  <si>
    <t>Wood</t>
  </si>
  <si>
    <t>QVC SKN (Article Number)</t>
  </si>
  <si>
    <t>Other Material</t>
  </si>
  <si>
    <t>Imported into EU by
(If QVC Please State 'QVC')</t>
  </si>
  <si>
    <t>Key</t>
  </si>
  <si>
    <t>Not required for this product type</t>
  </si>
  <si>
    <t>Vendor to select from drop down box</t>
  </si>
  <si>
    <t>GOH - Goods on Hanger</t>
  </si>
  <si>
    <t>Other</t>
  </si>
  <si>
    <t>FlammabilityRating</t>
  </si>
  <si>
    <t>Type</t>
  </si>
  <si>
    <t>Material Construction</t>
  </si>
  <si>
    <t>Do you need additional instructions?</t>
  </si>
  <si>
    <t>PRODUCT TAB</t>
  </si>
  <si>
    <t>&lt;== Certificazioni Prodotto/Licenze d'uso
Indicare se il prodotto ha un marchio registrato es:Lycra/Swarovski  e se si possiede una licenza d'uso.</t>
  </si>
  <si>
    <t xml:space="preserve">&lt;== Long Description
Enter the details of anything other than the attributes that you feel is relevant to the selling of the product; include details of what you think the customer should know e.g. how to use instructions, accurate measurements (cm/ml/g), clear colour descriptions, correct contents list, additional content such as recipes etc.
</t>
  </si>
  <si>
    <t xml:space="preserve">&lt;== Motivi principali per la vendita/Caratteristiche prodotto (Descrizione lunga)
Indicare tutti i dettagli, le caratteristiche e gli attributi del prodotto rilevanti al fine della vendita del prodotto; includere tutte le informazioni che il cliente deve conoscere per effettuare la sua scelta di acquisto. Ad esempio: istruzioni d'uso, misure accurate (cm/ml/g), descrizione chiara delle opzioni colori/varianti offerte, elenco dettagliato del contenuto prodotto (accessori), informazioni aggiuntive come ad esempio la presenza di un ricettario o di istruzioni </t>
  </si>
  <si>
    <t>English (default)</t>
  </si>
  <si>
    <t>Italiano</t>
  </si>
  <si>
    <t>Deutsch</t>
  </si>
  <si>
    <t>PACKAGING</t>
  </si>
  <si>
    <t>&lt;== Hazard Goods storage class. Please select the storage class from the drop down field. The storage class will be shown on the MSDS.</t>
  </si>
  <si>
    <t>&lt;==  Water Hazard Class. Please select the water hazard  class from the drop down field. The class will be shown on the MSDS.</t>
  </si>
  <si>
    <t>&lt;== WEEE Product Device type.Indicative list of WEEE which falls within the categories of the above categories</t>
  </si>
  <si>
    <t>&lt;== WEEE Registration Number.Registers of waste electrical and electronic equipment (WEEE) must provide their registration number</t>
  </si>
  <si>
    <t>&lt;== Battery Registration Number.The Regulations require persons selling batteries to provide a registration number</t>
  </si>
  <si>
    <t>&lt;== Flash Point (Celsius).This will be shown on the MSDS (Material Safety Data Sheets) please insert flash point</t>
  </si>
  <si>
    <t>&lt;== Gross Weight (g)= Product + Packaging (g)</t>
  </si>
  <si>
    <t>Language</t>
  </si>
  <si>
    <t>START TAB</t>
  </si>
  <si>
    <t>&lt;== Please follow instruction and fill in all applicable fields in the sheet requested</t>
  </si>
  <si>
    <t>&lt;== Codice UN per il trasporto di materiale pericoloso: Codice UN seguito da 4 cifre che identificano le sostanze  ed i preparati pericolosi (ad esempio, esplosivi, liquidi infiammabili, ecc.) nell'ambito dei trasporti internazionali.</t>
  </si>
  <si>
    <t xml:space="preserve">&lt;== Polybag (busta in plastica) sigillata per Prodotti Pericolosi. S/N: Il fornitore garantisce che tutte le sostanze liquide verranno consegnate in polybag sigillate, in modo da ridurre il rischio di fuoriuscita accidentale durante il trasporto (solo per consegne in UK e Francia).  </t>
  </si>
  <si>
    <t>&lt;== Prodotti pericolosi e miscibili in acqua: Liquidi o sostanze pericolose che sono solubili in acqua</t>
  </si>
  <si>
    <t>&lt;== Classe di pericolosità per l'acqua: Si prega di selezionare la classe di rischio per la contaminazione delle acque come indicato in MSDS.</t>
  </si>
  <si>
    <t>&lt;== Pericoloso (Si/No): Indicare se il prodotto è classificato come pericoloso (SI/NO)</t>
  </si>
  <si>
    <t>&lt;== Tipologia pericolosità (1 o + opzioni): Si prega di indicare con una "x" l'opzione applicabile</t>
  </si>
  <si>
    <t xml:space="preserve">&lt;== Categoria RAEE: Indicare la categoria RAEE (in generale vale per tutti i prodotti elettrici e/o con batteria)
</t>
  </si>
  <si>
    <t>&lt;== Dimensione Batteria: Selezionare il tipo di batteria in base alle dimensioni/forma, scegliendo dalla lista (es.: AA, AAA, D)</t>
  </si>
  <si>
    <t>&lt;== peso in g di una batteria: Indicare il peso di ogni batteria contenuta nel prodotto (in grammi)</t>
  </si>
  <si>
    <t>&lt;== Tipo Scadenza : Indicare se il prodotto ha una data di scadenza o un PAO</t>
  </si>
  <si>
    <t>&lt;==  Please select the Category and Sub Category applicable to the Product you are supplying QVC. Correct selection will ensure all Mandatory Information QVC needs is then highlighted for completion on this Product Spec Card</t>
  </si>
  <si>
    <t>IMPORTANTE PER UNA CORRETTA COMPILAZIONE:</t>
  </si>
  <si>
    <t>&lt;== Assicurarsi prima di iniziare che sia stata selezionata la corretta categoria prodotto e la sottocategoria del prodotto che state offrendo a QVC. Questo garantirà che vegano evidenziati nel documento i campi necessari e vengano indicati come non applicabili i campi che non sono attinento</t>
  </si>
  <si>
    <t>&lt;== Seguire le istruzioni e compilare solo i fogli excel del file che vengono indicati</t>
  </si>
  <si>
    <t>&lt;== Nel caso il prodotto venga offerta in diverse varianti dove peso e dimensioni potrebbero differire, si prega di indicare tutte le varianti con i pesi corrispondenti</t>
  </si>
  <si>
    <t>&lt;== In tutti i fogli del presente file troverete questa icona, vi aiuterà a tornare a questa pagina iniziale</t>
  </si>
  <si>
    <t>Campi in cui il fornitore deve scegliere tra una serie di opzioni (menu a tendina)</t>
  </si>
  <si>
    <t>Campo non applicabile (sulla base della categoria selezionata)</t>
  </si>
  <si>
    <t>Legenda</t>
  </si>
  <si>
    <t>Agency</t>
  </si>
  <si>
    <t>Textile Construction</t>
  </si>
  <si>
    <t>Scheda Tecnica Prodotto</t>
  </si>
  <si>
    <t>Seleziona Lingua</t>
  </si>
  <si>
    <t>Version</t>
  </si>
  <si>
    <t>SKN (Numero Articolo QVC)</t>
  </si>
  <si>
    <t>Fornitore</t>
  </si>
  <si>
    <t>Agenzia</t>
  </si>
  <si>
    <t>Paese di Origine</t>
  </si>
  <si>
    <t>Tariffa Doganale</t>
  </si>
  <si>
    <t>Armatura Tessuto</t>
  </si>
  <si>
    <t>Descrizione Prodotto</t>
  </si>
  <si>
    <t>Codice Articolo Fornitore</t>
  </si>
  <si>
    <t>Dubner/TV caption (Descrizione breve)</t>
  </si>
  <si>
    <t>IMMAGINE 
PRODOTTO</t>
  </si>
  <si>
    <t>Componente</t>
  </si>
  <si>
    <t>Taglia</t>
  </si>
  <si>
    <t>Componenti</t>
  </si>
  <si>
    <t>Indicare il Paese di origine</t>
  </si>
  <si>
    <t>Indicare il codice di Tariffa Doganale</t>
  </si>
  <si>
    <t>Selezionare l'armatura del tessuto</t>
  </si>
  <si>
    <t>Select</t>
  </si>
  <si>
    <t>Dimensioni Prodotto in cm</t>
  </si>
  <si>
    <t>Peso (g)</t>
  </si>
  <si>
    <t>Qtà per Master Carton</t>
  </si>
  <si>
    <t>Tipologia Materiale</t>
  </si>
  <si>
    <t>Electrics/Electronics</t>
  </si>
  <si>
    <t>Prodotti Chimici</t>
  </si>
  <si>
    <t>Elettrici ed Elettronici</t>
  </si>
  <si>
    <t>Flammability Rating</t>
  </si>
  <si>
    <t>Sealed Polybag for Hazardous Goods Y/N</t>
  </si>
  <si>
    <t>Livello di Infiammabilità</t>
  </si>
  <si>
    <t>Codice UN di pericolosità</t>
  </si>
  <si>
    <t>Classe di pericolosità per le acque</t>
  </si>
  <si>
    <t>Prodotti pericolosi miscibili in acqua</t>
  </si>
  <si>
    <t>Tipologia di pericolosità (1 o + opzioni possibili)</t>
  </si>
  <si>
    <t>QVC Market</t>
  </si>
  <si>
    <t>select</t>
  </si>
  <si>
    <t>CATEGORIA RAE</t>
  </si>
  <si>
    <t>Data di scadenza</t>
  </si>
  <si>
    <t>Da consumarsi preferibilmente entro il</t>
  </si>
  <si>
    <t>Tipologia Scadenza</t>
  </si>
  <si>
    <t>PAO e Data di scadenza</t>
  </si>
  <si>
    <t>A Bottone</t>
  </si>
  <si>
    <t>Misura Batteria</t>
  </si>
  <si>
    <t>Aliquota IVA</t>
  </si>
  <si>
    <t>A maglia</t>
  </si>
  <si>
    <t>A navetta</t>
  </si>
  <si>
    <t>Imbottito</t>
  </si>
  <si>
    <t>Hazardous Group Storage Class</t>
  </si>
  <si>
    <t>Carta e Cartone</t>
  </si>
  <si>
    <t>Plastica</t>
  </si>
  <si>
    <t>Tessuto</t>
  </si>
  <si>
    <t>Vetro</t>
  </si>
  <si>
    <t>Ferro</t>
  </si>
  <si>
    <t>Alluminio</t>
  </si>
  <si>
    <t>Altri materiali</t>
  </si>
  <si>
    <t>Materiale</t>
  </si>
  <si>
    <t>Polistirene</t>
  </si>
  <si>
    <t>Legno</t>
  </si>
  <si>
    <t>WEEE Product Category</t>
  </si>
  <si>
    <t>Peso RAEE (g)</t>
  </si>
  <si>
    <t>Tipologia Prodotto RAEE</t>
  </si>
  <si>
    <t>WEE Weight (g)</t>
  </si>
  <si>
    <t>WEE Registration Number</t>
  </si>
  <si>
    <t xml:space="preserve">Battery Size </t>
  </si>
  <si>
    <t>Weight (g) per Battery</t>
  </si>
  <si>
    <t>Tipo Batteria</t>
  </si>
  <si>
    <t>Dimensione Batteria</t>
  </si>
  <si>
    <t>Peso (g) di una batteria</t>
  </si>
  <si>
    <t>Numero Batterie</t>
  </si>
  <si>
    <t>Tipo Scadenza</t>
  </si>
  <si>
    <t>Si</t>
  </si>
  <si>
    <t>Visualizzare le istruzioni di compilazione?</t>
  </si>
  <si>
    <t>Colore</t>
  </si>
  <si>
    <t>Select Your Language Preference</t>
  </si>
  <si>
    <t>Select QVC Market you are supplying to</t>
  </si>
  <si>
    <t>Seleziona QVC Market</t>
  </si>
  <si>
    <t>Lingua</t>
  </si>
  <si>
    <t>Sprache</t>
  </si>
  <si>
    <t>Seleziona una sottocategoria</t>
  </si>
  <si>
    <t>Select Sub Category</t>
  </si>
  <si>
    <t>WEEE</t>
  </si>
  <si>
    <t xml:space="preserve"> 1.1 - Zinc Carbon battery</t>
  </si>
  <si>
    <t xml:space="preserve"> 1.2 - Zinc chloride battery</t>
  </si>
  <si>
    <t xml:space="preserve"> 1.3 - Alkaline battery</t>
  </si>
  <si>
    <t xml:space="preserve"> 1.4 - Lithium battery</t>
  </si>
  <si>
    <t xml:space="preserve"> 1.5 - Zinc Air battery </t>
  </si>
  <si>
    <t xml:space="preserve"> 1.6 - Silver zinc battery</t>
  </si>
  <si>
    <t xml:space="preserve"> 1.7 - Lead accumulator</t>
  </si>
  <si>
    <t xml:space="preserve"> 1.9 - Metal Nickel-Hydrid accumulator </t>
  </si>
  <si>
    <t xml:space="preserve"> 1.10 - Lithium accumulator</t>
  </si>
  <si>
    <t xml:space="preserve"> 1.11 - Other</t>
  </si>
  <si>
    <t xml:space="preserve"> 2011-P-Zink-Kohle/Zink-Luft</t>
  </si>
  <si>
    <t xml:space="preserve"> 2021-P-Alkali-Mangan/Nickel-Zink</t>
  </si>
  <si>
    <t xml:space="preserve"> 2071-S-Alkali-Mangan/Nickel-Zink</t>
  </si>
  <si>
    <t xml:space="preserve"> 2012-P-Zink-Kohle/Zink-Luft</t>
  </si>
  <si>
    <t xml:space="preserve"> 2022-P-Alkali-Mangan/Nickel-Zink</t>
  </si>
  <si>
    <t xml:space="preserve"> 2072-S-Alkali-Mangan/Nickel-Zink</t>
  </si>
  <si>
    <t xml:space="preserve"> 2013-P-Zink-Kohle/Zink-Luft</t>
  </si>
  <si>
    <t xml:space="preserve"> 2023-P-Alkali-Mangan/Nickel-Zink</t>
  </si>
  <si>
    <t xml:space="preserve"> 2073-S-Alkali-Mangan/Nickel-Zink</t>
  </si>
  <si>
    <t xml:space="preserve"> 203-P-Zink- Luft</t>
  </si>
  <si>
    <t xml:space="preserve"> 204-P-Lithium</t>
  </si>
  <si>
    <t xml:space="preserve"> 205-S-Lithium- Ion / Lithium- Polymer</t>
  </si>
  <si>
    <t xml:space="preserve"> 206-S-Nickel- Metallhydrid</t>
  </si>
  <si>
    <t xml:space="preserve"> 208-S-Kleinblei</t>
  </si>
  <si>
    <t xml:space="preserve"> 209-S-Nickel- Cadmium</t>
  </si>
  <si>
    <t xml:space="preserve"> 210-P-Zink- Kohle</t>
  </si>
  <si>
    <t xml:space="preserve"> 211-P-Alkali- Mangan / Nickel-Zink</t>
  </si>
  <si>
    <t xml:space="preserve"> 212-P-Zink- Luft</t>
  </si>
  <si>
    <t xml:space="preserve"> 213-P-Lithium</t>
  </si>
  <si>
    <t xml:space="preserve"> 214-S-Lithium- Ion / Lithium- Polymer</t>
  </si>
  <si>
    <t xml:space="preserve"> 215-S-Nickel- Metallhydrid</t>
  </si>
  <si>
    <t xml:space="preserve"> 216-S-Alkalil- Mangan</t>
  </si>
  <si>
    <t xml:space="preserve"> 217-S-Kleinblei</t>
  </si>
  <si>
    <t xml:space="preserve"> 218-S-Nickel- Cadmium</t>
  </si>
  <si>
    <t xml:space="preserve"> 219-P-Zink- Kohle</t>
  </si>
  <si>
    <t xml:space="preserve"> 220-P-Alkali- Mangan / Nickel-Zink</t>
  </si>
  <si>
    <t xml:space="preserve"> 221-P-Zink- Luft</t>
  </si>
  <si>
    <t xml:space="preserve"> 222-P-Lithium</t>
  </si>
  <si>
    <t xml:space="preserve"> 223-S-Lithium- Ion / Lithium- Polymer</t>
  </si>
  <si>
    <t xml:space="preserve"> 224-S-Nickel- Metallhydrid</t>
  </si>
  <si>
    <t xml:space="preserve"> 225-S-Kleinblei</t>
  </si>
  <si>
    <t xml:space="preserve"> 226-S-Nickel- Cadmium</t>
  </si>
  <si>
    <t xml:space="preserve"> 227-P-Zink- Kohle</t>
  </si>
  <si>
    <t xml:space="preserve"> 228-P-Alkali- Mangan / Nickel-Zink</t>
  </si>
  <si>
    <t xml:space="preserve"> 229-P-Zink- Luft</t>
  </si>
  <si>
    <t xml:space="preserve"> 230-P-Lithium</t>
  </si>
  <si>
    <t xml:space="preserve"> 231-S-Lithium- Ion / Lithium- Polymer</t>
  </si>
  <si>
    <t xml:space="preserve"> 232-S-Nickel- Metallhydrid</t>
  </si>
  <si>
    <t xml:space="preserve"> 233-S-Kleinblei</t>
  </si>
  <si>
    <t xml:space="preserve"> 234-S-Nickel- Cadmium</t>
  </si>
  <si>
    <t xml:space="preserve"> 235-P-Zink- Kohle</t>
  </si>
  <si>
    <t xml:space="preserve"> 236-P-Alkali- Mangan / Nickel-Zink</t>
  </si>
  <si>
    <t xml:space="preserve"> 237-P-Zink- Luft</t>
  </si>
  <si>
    <t xml:space="preserve"> 238-P-Lithium</t>
  </si>
  <si>
    <t xml:space="preserve"> 239-S-Lithium- Ion / Lithium- Polymer</t>
  </si>
  <si>
    <t xml:space="preserve"> 240-S-Nickel- Metallhydrid</t>
  </si>
  <si>
    <t xml:space="preserve"> 241-S-Kleinblei</t>
  </si>
  <si>
    <t xml:space="preserve"> 242-S-Nickel- Cadmium</t>
  </si>
  <si>
    <t xml:space="preserve"> 243-P-Zink- Kohle</t>
  </si>
  <si>
    <t xml:space="preserve"> 244-P-Alkali- Mangan</t>
  </si>
  <si>
    <t xml:space="preserve"> 245-P-Zink- Luft</t>
  </si>
  <si>
    <t xml:space="preserve"> 246-P-Lithium</t>
  </si>
  <si>
    <t xml:space="preserve"> 247-S-Lithium- Ion / Lithium- Polymer</t>
  </si>
  <si>
    <t xml:space="preserve"> 248-S-Nickel- Metallhydrid</t>
  </si>
  <si>
    <t xml:space="preserve"> 249-S-Kleinblei</t>
  </si>
  <si>
    <t xml:space="preserve"> 250-S-Nickel- Cadmium</t>
  </si>
  <si>
    <t xml:space="preserve"> 251-P-Zink- Kohle</t>
  </si>
  <si>
    <t xml:space="preserve"> 252-P-Alkali- Mangan / Nickel-Zink</t>
  </si>
  <si>
    <t xml:space="preserve"> 253-P-Zink- Luft</t>
  </si>
  <si>
    <t xml:space="preserve"> 254-P-Lithium</t>
  </si>
  <si>
    <t xml:space="preserve"> 255-S-Lithium- Ion / Lithium- Polymer</t>
  </si>
  <si>
    <t xml:space="preserve"> 256-S-Nickel- Metallhydrid</t>
  </si>
  <si>
    <t xml:space="preserve"> 257-S-Kleinblei</t>
  </si>
  <si>
    <t xml:space="preserve"> 258-S-Nickel- Cadmium</t>
  </si>
  <si>
    <t xml:space="preserve"> 259-P-Zink- Kohle</t>
  </si>
  <si>
    <t xml:space="preserve"> 260-P-Alkali- Mangan / Nickel-Zink</t>
  </si>
  <si>
    <t xml:space="preserve"> 261-P-Zink- Luft</t>
  </si>
  <si>
    <t xml:space="preserve"> 262-P-Lithium</t>
  </si>
  <si>
    <t xml:space="preserve"> 263-S-Lithium- Ion / Lithium- Polymer</t>
  </si>
  <si>
    <t xml:space="preserve"> 264-S-Nickel- Metallhydrid</t>
  </si>
  <si>
    <t xml:space="preserve"> 265-S-Kleinblei</t>
  </si>
  <si>
    <t xml:space="preserve"> 266-S-Nickel- Cadmium</t>
  </si>
  <si>
    <t xml:space="preserve"> 268-P-Silberoxid</t>
  </si>
  <si>
    <t xml:space="preserve"> 269-P-Alkali- Mangan</t>
  </si>
  <si>
    <t xml:space="preserve"> 270-P-Zink- Luft</t>
  </si>
  <si>
    <t xml:space="preserve"> 271-P-Lithium</t>
  </si>
  <si>
    <t xml:space="preserve"> 272-S-Lithium-Ion</t>
  </si>
  <si>
    <t xml:space="preserve"> 273-S-Nickel- Metallhydrid</t>
  </si>
  <si>
    <t xml:space="preserve"> 274-S-Nickel- Cadmium</t>
  </si>
  <si>
    <t xml:space="preserve"> 276-P-AgO rund, aus Knopfz. aufgebaut</t>
  </si>
  <si>
    <t xml:space="preserve"> 277-P-AlMn rund, aus Knopfz. aufgebaut</t>
  </si>
  <si>
    <t>Pelle</t>
  </si>
  <si>
    <t>Cuoio rivestito</t>
  </si>
  <si>
    <t>Materie tessili</t>
  </si>
  <si>
    <t>Made in (reported on the product)</t>
  </si>
  <si>
    <t>Haltbarkeit nach dem Öffnen (PAO)</t>
  </si>
  <si>
    <t>Mindesthaltbarkeitsdatum</t>
  </si>
  <si>
    <t xml:space="preserve">Versandkarton/VC </t>
  </si>
  <si>
    <t>Polybeutel/Polybag</t>
  </si>
  <si>
    <t>Glas</t>
  </si>
  <si>
    <t xml:space="preserve">Eisenmetall  </t>
  </si>
  <si>
    <t xml:space="preserve">Aluminium  </t>
  </si>
  <si>
    <t>&lt;== Kategorie und Unterkategorie: Bitte wählen Sie die Kategorie und Unterkategorie passend zu Ihrem angebotenen Produkt aus. Die korrekte Auswahl stellt sicher, dass alle für das Produkt notwendigen Informationsfelder in der Product Specification Card ausgefüllt werden können.</t>
  </si>
  <si>
    <t>&lt;== AUSZUFÜLLENDE TABELLENBLÄTTER: Bitte beachten Sie die Erklärung im pinken Feld und füllen Sie alle genannten notwendigen Tabellenblätter aus.</t>
  </si>
  <si>
    <t xml:space="preserve">&lt;== FOGLI (TAB) DA COMPLETARE: Verificare nel box rosa quali FOGLI debbano essere compilati e procedi </t>
  </si>
  <si>
    <t>&lt;== TV Caption (Product Description)_x000D_
This is essentially the title of the product which will be used for the selling description of the product on all platforms (TV/web/mobile/tablet). Please ensure it includes your brand name and product type.</t>
  </si>
  <si>
    <t>&lt;== Special Certification
Are you using a trade name e.g. Lycra/Swarovski/Disney and have a certificate/written agreement. Indicate the trade name you are using</t>
  </si>
  <si>
    <t xml:space="preserve">&lt;== Offered Styles
Please specify all the different options offered with this item: Sizes, Colour, Options...
Details of individual items within a kit or set, this could apply to Beauty, Homewares and Homestyle. On Fashion this could be a size option.
</t>
  </si>
  <si>
    <t>&lt;== Please note: measurements should be written  in the following way: centimetres (inches)
Chest: S: 89cm (35"), M: 94cm (37"), L: 99cm (39"), XL: 104cm (41"), 2XL: 112cm (44"), 3XL: 119cm (47")</t>
  </si>
  <si>
    <t>&lt;== SHEETS (TAB) TO BE COMPLETED: Please follow the instruction in the pink field and fill in all applicable tabs in the sheet requested.</t>
  </si>
  <si>
    <t xml:space="preserve">&lt;== Grundpreis: Die Grundpreisangabe ist gesetzlich geregelt für Waren, die nach Gewicht, Volumen oder Länge verkauft werden. Bitte geben Sie an, ob dies für Ihr Produkt zutrifft. </t>
  </si>
  <si>
    <t>&lt;== Artikelkurzbeschreibung (Kurzbeschreibung des Artikels):  Hier ist eine kurze, prägnante Beschreibung des Produktes gefragt, die den Kern für die Kommunikation in allen Plattformen (TV/Internet/Handy/Tablet) bildet. Der Markenname und der Produkttyp müssen enthalten sein.</t>
  </si>
  <si>
    <t>&lt;== Base Price: This type of price indication is regulated by law for goods which are sold by weight, volume or length. Please state, if this is applicable for your product.</t>
  </si>
  <si>
    <t>&lt;== Detaillierte Artikelbeschreibung: Bitte geben Sie, ergänzend zu den Attributen, alle zusätzlich relevanten Details zu ihrem Produkt an, inklusive wichtiger Instruktionen für den Kunden zur Benutzung, korrekte Farb - oder Maßangaben (cm/ml/g),  vollständige Inhaltsangaben etc.
Die Beschreibung ist die Basis für die Vermarktung in allen Verkaufsplattformen.</t>
  </si>
  <si>
    <t>&lt;== 4 stelligen UN Code gemäß ADR eintragen</t>
  </si>
  <si>
    <t>&lt;== Gefahrgut Lagerklasse: bitte aus der Liste auswählen. Die Lagerklasse kann dem MSDS (Sicherheitsdatenblatt) entnommen werden.</t>
  </si>
  <si>
    <t>&lt;== Gefahrgut Wasserlöslichkeit: Flüssigkeiten oder Substanzen, die sich in Wasser auflösen. Bitte Zutreffendes auswählen.</t>
  </si>
  <si>
    <t>&lt;== Gesundheitsschädlich: Bitte angeben: ist das Produkt gesundheitsgefährdend?</t>
  </si>
  <si>
    <t>&lt;== WEEE Produktkategorie: WEEE (Waste Electrical and Electronic Equipment) für die Entsorgung. Gilt für die meisten Geräte mit Batterien oder 230V Versorgung.</t>
  </si>
  <si>
    <t>&lt;== WEEE Gerätetyp: Wählen Sie den korrekten Gerätetyp aus der Liste aus.</t>
  </si>
  <si>
    <t>&lt;== WEEE Gewicht (g): Das Gerätegewicht inkl. aller elektrischen Komponenten</t>
  </si>
  <si>
    <t>&lt;== WEEE Registrierungsnummer: Tragen Sie hier Ihre WEEE Registrierungsnummer ein, falls vorhanden.</t>
  </si>
  <si>
    <t>&lt;== Batteriegröße: Wählen Sie die korrekte Batteriegröße aus, z. B.  AA, AAA, D</t>
  </si>
  <si>
    <t>&lt;== Gewicht [g] einer Batterie: Tragen Sie das Einzelgewicht der Batterien in g ein.</t>
  </si>
  <si>
    <t>&lt;== Batterieanzahl: Bitte Anzahl je mit dem Produkt gelieferten Batterietyp angeben.</t>
  </si>
  <si>
    <t>&lt;== BattG Registrierungsnummer: Bitte tragen Sie hier Ihre BattG Registrierungsnummer ein, falls vorhanden.</t>
  </si>
  <si>
    <t>&lt;== Art der Haltbarkeitsbeschränkung: Bitte Zutreffendes auswählen.</t>
  </si>
  <si>
    <t>&lt;== Flammpunkt (°C): Bitte den Flammpunkt des Produktes aus dem MSDS  (Sicherheitsdatenblatt) eintragen</t>
  </si>
  <si>
    <t>&lt;== Gesamtgewicht (g) = Produkt + Vepackung (g)</t>
  </si>
  <si>
    <t>&lt;== Bitte folgen Sie der Beschreibung und füllen Sie alle Felder in den geforderten Tabellenblättern aus!</t>
  </si>
  <si>
    <t>&lt;== QVC Markt und Sprache: Bitte wählen Sie den QVC Markt aus, an den Sie ihr Produkt liefern werden. Die Auswahl bestimmt  die Sprache der Überschriften und erlaubt so eine leichtere Kommunikation und einen leichteren Zugriff auf Informationen.</t>
  </si>
  <si>
    <t>Lieferant: bitte aus Drop Down Menü auswählen.</t>
  </si>
  <si>
    <t>Für dieses Produkt nicht benötigt.</t>
  </si>
  <si>
    <t>Legende</t>
  </si>
  <si>
    <t xml:space="preserve">&lt;== Zertifikat bei eingetragenen Markenzeichen
Bitte geben Sie eingetragene Markennamen, die Sie verwenden/kommunizieren wollen. Bitte reichen Sie hierfür das  Zertifikat/die schriftliche Bestätigung des Markeninhabers ein. </t>
  </si>
  <si>
    <t xml:space="preserve">&lt;== UN Hazard Code.4 digit UN No or ID that identify hazardous substances, and articles (such as explosives, flammable liquids, etc.) in the framework of international transport. </t>
  </si>
  <si>
    <t xml:space="preserve">&lt;== Harmful Y/N.Is the Product harmful Yes or No </t>
  </si>
  <si>
    <t xml:space="preserve">&lt;== WEEE Product Category.WEEE (Waste Electrical and Electronic Equipment) for recycling. Includes most products that have a plug or need a battery </t>
  </si>
  <si>
    <t>&lt;== Battery Size.Select the size from the drop down list indicated on the battery e.g. AA, D</t>
  </si>
  <si>
    <t>&lt;== Battery Weight (g).single weight of all batteries supplied with the product in grams</t>
  </si>
  <si>
    <t>&lt;== Type of Expiry (Expiry date or PAO).Does the product have n/a expiry date or a PAO symbol?</t>
  </si>
  <si>
    <t>&lt;== PESO RAEE (g): Indicare il peso in grammi di  tutte le componenti elettriche</t>
  </si>
  <si>
    <t xml:space="preserve">&lt;== Bestätigung des Lieferanten, dass alle Flüssigkeiten in einem versiegelten Polybeutel angeliefert werden. (Nur für die Anlieferung in UK und Frankreich) </t>
  </si>
  <si>
    <t xml:space="preserve">&lt;== Wassergefährdungsklasse: Bitte die Wassergefährdungsklasse aus der Liste auswählen. Die WGK kann dem MSDS (Sicherheitsdatenballt) entnommen werden. </t>
  </si>
  <si>
    <t>&lt;== Peso Lordo (g) = Prodotto + Packaging (g)</t>
  </si>
  <si>
    <t>&lt;== QVC market and Language: Please select the QVC market you are supplying to. The selection will determine the language of the form titles and allow an easier communication and access to information.</t>
  </si>
  <si>
    <t>TEXTILE TAB</t>
  </si>
  <si>
    <t>&lt;== Materialzusammensetzung Textilien: Bitte alle Materialien entsprechend dem zukünftigen Material- und Pflegeetikett angeben. Bitte EU/lokale gesetzliche Anforderungen beachten, z. B. korrekte Landessprache des QVC-Marktes, keine Abkürzungen, korrekte Reihenfolge der Materialien, nur erlaubte Materialangaben etc.</t>
  </si>
  <si>
    <t xml:space="preserve">&lt;== Pflegesymbole: bitte die korrekte Pflegeanleitung für das zukünftige Pflegeetikett auswählen. Bitte die Reihenfolge der Symbole beibehalten, jedoch waagerecht auf das Pflegeetikett drucken. 
</t>
  </si>
  <si>
    <t>&lt;== Zusätzliche Pflegehinweise: Nur falls für den Artikel notwendig: bitte geben Sie zusätzliche Pflegehinweise für das zukünftige Pflegeetikett in der Landessprache des QVC-Marktes an.</t>
  </si>
  <si>
    <t>&lt;== Schuhe: Materialangabe: bitte die Schuhmaterialien für das zukünftige Schuhpiktogramm auswählen und angeben. Das Piktogramm muss entsprechend der gesetzlichen Vorgabe aus Symbolen für die Schuhbestandteile und Materialien bestehen.</t>
  </si>
  <si>
    <t>GTIN TAB</t>
  </si>
  <si>
    <t>Bevorzugte Sprache auswählen</t>
  </si>
  <si>
    <t>Wählen Sie den QVC Markt, an den Sie liefern</t>
  </si>
  <si>
    <t>Wählen Sie die Kategorie aus</t>
  </si>
  <si>
    <t>Wählen Sie die Unterkategorie aus</t>
  </si>
  <si>
    <t>WICHTIGE INFORMATION FÜR DIE KORREKTE VERVOLLSTÄNDIGUNG:</t>
  </si>
  <si>
    <t>Datum</t>
  </si>
  <si>
    <t>QVC SKN (QVC Artikelnummer)</t>
  </si>
  <si>
    <t>Lieferant</t>
  </si>
  <si>
    <t>Agentur</t>
  </si>
  <si>
    <t>Marke</t>
  </si>
  <si>
    <t>Lieferantenartikelnummer</t>
  </si>
  <si>
    <t>Benötigen Sie zusätzliche Erklärungen?</t>
  </si>
  <si>
    <t>Import in die EU durch (Falls QVC, schreiben Sie bitte: QVC):</t>
  </si>
  <si>
    <t>Ursprungsland</t>
  </si>
  <si>
    <t>Zolltarifnummer</t>
  </si>
  <si>
    <t>Textile Herstellungsart</t>
  </si>
  <si>
    <t>Kurzbeschreibung des Artikels</t>
  </si>
  <si>
    <t>Größe</t>
  </si>
  <si>
    <t>Farbe/Variante</t>
  </si>
  <si>
    <t>Bestandteile</t>
  </si>
  <si>
    <t>Abmessung Produkt in cm</t>
  </si>
  <si>
    <t>Gewicht (g)</t>
  </si>
  <si>
    <t>Anzahl je Masterkarton</t>
  </si>
  <si>
    <t>Materialtyp</t>
  </si>
  <si>
    <t>Haushaltschemikalien</t>
  </si>
  <si>
    <t>Elektrik/Elektronik</t>
  </si>
  <si>
    <t>Einstufung Entflammbarkeit</t>
  </si>
  <si>
    <t>UN  Code</t>
  </si>
  <si>
    <t>Gefahrgut Wasserlöslichkeit</t>
  </si>
  <si>
    <t>Wassergefährdungsklasse</t>
  </si>
  <si>
    <t>Gesundheitsschädlich (J/N)</t>
  </si>
  <si>
    <t>Gesundheitsschädlich - Optionen (Bitte angeben)</t>
  </si>
  <si>
    <t>Oxidierend</t>
  </si>
  <si>
    <t>Irritierend</t>
  </si>
  <si>
    <t>Toxisch</t>
  </si>
  <si>
    <t>Korridierend</t>
  </si>
  <si>
    <t>WEEE Produktkategorie</t>
  </si>
  <si>
    <t>WEEE Gerätetyp</t>
  </si>
  <si>
    <t>WEEE Gewicht (g)</t>
  </si>
  <si>
    <t xml:space="preserve">WEEE Registrierungsnummer </t>
  </si>
  <si>
    <t>Batterietyp</t>
  </si>
  <si>
    <t>Batteriegröße</t>
  </si>
  <si>
    <t>Gewicht [g] einer Batterie</t>
  </si>
  <si>
    <t>BattG Registrierungsnummer</t>
  </si>
  <si>
    <t>Art der Haltbarkeitsbeschränkung</t>
  </si>
  <si>
    <t>Flammpunkt (°C)</t>
  </si>
  <si>
    <t>Bitte senden Sie ein Sicherheitsdatenblatt, falls der Artikel umweltbelastend und/oder gefährlich ist (für Endnutzung/Transport/Lagerung)!</t>
  </si>
  <si>
    <t>Farbe</t>
  </si>
  <si>
    <t>Bitte Material je Bestandteil angeben</t>
  </si>
  <si>
    <t>Please send an MSDS if Harmful and/ or Hazardous for Final Use/Transport/Storage!</t>
  </si>
  <si>
    <t>Material Composition</t>
  </si>
  <si>
    <t>&lt;== Material Composition: please State material by component</t>
  </si>
  <si>
    <t>&lt;== indicare i materiali per ogni componente</t>
  </si>
  <si>
    <t>&lt;== Le misure devono essere indicate nel seguente modo:
giro vita: S=76-80, M=81-86, L=87-92, XL=93-98, XXL=99-104 (misure corpo)
lunghezza dal centro dietro: S=70, M=72, L=74, XL=76, 2XL=78 (misure capo)</t>
  </si>
  <si>
    <t>&lt;== Bitte geben Sie die Maße in den Maßtabellen in cm an. Bitte fügen Sie eine detaillierte Maßtabelle für Textilien der Spec Card bei</t>
  </si>
  <si>
    <t>&lt;== Prezzo per unità di misura obbligatorio per alcune categorie di prodotti (esempio: € / kg; €/l). Si prega di indicare Sì/No se il prodotto rientra nell'ambito del presente regolamento.</t>
  </si>
  <si>
    <t>Gesundheitsschädlich</t>
  </si>
  <si>
    <t>Gewebt</t>
  </si>
  <si>
    <t>Getufted</t>
  </si>
  <si>
    <t>Gestrickt/Gewirkt</t>
  </si>
  <si>
    <t>Versandtasche</t>
  </si>
  <si>
    <t>Verkaufsverpackung</t>
  </si>
  <si>
    <t>prima emissione</t>
  </si>
  <si>
    <t>2° aggiornamento</t>
  </si>
  <si>
    <t>1° aggiornamento</t>
  </si>
  <si>
    <t>3° aggiornamento</t>
  </si>
  <si>
    <t>Importato in Unione Europea da:
(se QVC indicare "QVC")</t>
  </si>
  <si>
    <t>Categoria RAEE</t>
  </si>
  <si>
    <t>Numero Iscrizione Registro  RAEE</t>
  </si>
  <si>
    <t>Numero di Iscrizione al Registro Batterie</t>
  </si>
  <si>
    <t>Punto di infiammabilità (°C)</t>
  </si>
  <si>
    <t>Inviare al QA una MSDS (scheda dati di sicurezza) in caso di prodotto Pericoloso  per l'uso, il trasporto o lo stoccaggio</t>
  </si>
  <si>
    <t>&lt;== Classe di pericolosità per lo stoccaggio dei prodotti pericolosi: Si prega di selezionare la classe rischio per lo stoccaggio di materiali pericolosi come indicato in MSDS.</t>
  </si>
  <si>
    <t>&lt;== Numero Iscrizione al Registro RAEE : Indicare il numero di registrazione al Registro dei Produttori di Apparecchiature Elettriche ed Elettroniche (AEE)</t>
  </si>
  <si>
    <t>&lt;== Numero di Iscrizione al Registro Batterie: Indicare il numero di registrazione al Registro nazionale pile e accumulatori</t>
  </si>
  <si>
    <t>&lt;== Punto di infiammabilità (Celsius): Indicare il flash point (punto di infiammabilità) in °C come riportato in MSDS</t>
  </si>
  <si>
    <t>&lt;== QVC MARKET e Lingue: Selezionare la QVC a cui state mandando la presente Spec Cad r la lingua, tutti i campi della Spec Card verranno mostrati nella lingua scelta, questo per facilitare il Fornitore nella comprensione delle informazioni richieste.</t>
  </si>
  <si>
    <t xml:space="preserve">&lt;== Composizione fibre tessili:  Indicare le corrette composizioni fibrose di tutti i materiali/tessuti presenti nell’articolo e che devono corrispondere a quanto indicato nell’etichetta di composizione e manutenzione cucita al capo. (seguire quanto previsto dalla legge europea e nazionale: es no abbreviazioni, fibre indicate in ordine decrescente, ammesse solo nome della fibra e non nome commerciale etc..) </t>
  </si>
  <si>
    <t xml:space="preserve">&lt;== Istruzioni manutenzione: selezionare le corrette istruzioni di manutenzione che devono corrispondere a quanto indicato nell’etichetta di composizione e manutenzione cucita al capo. </t>
  </si>
  <si>
    <t>&lt;== Itruzioni di manutenzione aggiuntive: solo se necessarie per il prodotto: Indicare le istruzioni di manutenzione aggiuntive che devono corrispondere a quanto indicato nell’etichetta di composizione e manutenzione cucita al capo</t>
  </si>
  <si>
    <t xml:space="preserve">&lt;== Composizione materiali: selezionare il materiale corrispondente ad ogni parte della calzatura così come verrà riportato poi in forma di pittogramma sulle scarpe. I pittogrammi dovranno riportare ii simboli corrispondenti alle differenti parti della calzatura ed ai relativi materiali come p previsto dalla legge sull’etichettatura delle calzature europea e nazionale </t>
  </si>
  <si>
    <t>COUNTRY SPECIFIC</t>
  </si>
  <si>
    <t>ITA</t>
  </si>
  <si>
    <t>Customs
Tariff Number</t>
  </si>
  <si>
    <t>Flash Point (°C)</t>
  </si>
  <si>
    <t>Entsorgungsmaterialien
Verpackungsmüll (g))</t>
  </si>
  <si>
    <t>&lt;== Qty per Master Carton: Where you are providing variants where dimensions and weights may differ, please list these individually</t>
  </si>
  <si>
    <t>&lt;== Anzahl je Masterkarton: Wenn Sie Varianten mit verschiedenen Maßen und/oder Gewichten anbieten, listen Sie diese bitte separat auf</t>
  </si>
  <si>
    <t>&lt;== DATE/VERSION: Please insert date of completion and version.
If you are preparing and updated version, please insert update1, update2, … and indicate in the box below the reason for updates</t>
  </si>
  <si>
    <t>&lt;== DATUM / VERSION: Bitte geben Sie das Datum der Fertigstellung und die Version an.  Falls Sie eine Änderung erstellen, geben Sie bitte an Update1, Update2, ... und geben Sie den Grund/das Detail der Änderung an</t>
  </si>
  <si>
    <t xml:space="preserve">&lt;== You will find this icon in each each session of the spec card, you can use the home icon to come back to this starting page </t>
  </si>
  <si>
    <t>&lt;== Sie finden das Symbol auf jedem Tabellenblatt wieder. Wenn Sie es anklicken, gelangen Sie zurück zur START-Seite.</t>
  </si>
  <si>
    <t>Nein</t>
  </si>
  <si>
    <t>Ja</t>
  </si>
  <si>
    <t>MHD &amp; PAO</t>
  </si>
  <si>
    <t>Papier/Karton</t>
  </si>
  <si>
    <t>Kunststoff/Plastik</t>
  </si>
  <si>
    <t>Polystyren</t>
  </si>
  <si>
    <t>Textil</t>
  </si>
  <si>
    <t>Holz</t>
  </si>
  <si>
    <t>Andere Materialien</t>
  </si>
  <si>
    <t>Erstversion</t>
  </si>
  <si>
    <t>Specificare i motivi di aggiornamento della scheda</t>
  </si>
  <si>
    <t>Please specify reason for update</t>
  </si>
  <si>
    <t>ATTRIBUTES</t>
  </si>
  <si>
    <t>ATTRIBUTI</t>
  </si>
  <si>
    <t>Specific Components (to be completed) only in case of Set =&gt;</t>
  </si>
  <si>
    <t>Specificare Componenti (solo in caso di Set/Kit) ==&gt;</t>
  </si>
  <si>
    <t>Einzelne Bestandteile ergänzen - NUR im Falle eines Sets =&gt;</t>
  </si>
  <si>
    <t>Leder</t>
  </si>
  <si>
    <t>Beschichtetes Leder</t>
  </si>
  <si>
    <t>Sonstiges</t>
  </si>
  <si>
    <t xml:space="preserve">Numero GTIN (inserire tutte le possibili combinazioni di Style/Opzioni/Colori (se applicabili) e indicare i rispettivi Numeri GTIN assegnati) </t>
  </si>
  <si>
    <t>&lt;==  Angebotene Varianten
Bitte geben Sie alle verschiedenen Varianten Ihres Artikels an: Größen, Farben, Formen..., Details zu individuellen Teilen in einem Set, beispielsweise bei Kosmentik, Haushaltswaren oder Heimtextilien. Bei Bekleidung kann der Größenlauf angegeben werden.</t>
  </si>
  <si>
    <t>Vom Lieferanten auszufüllen. Falls ein Feld für ein Produkt nicht zutrifft, geben Sie bitte n/a an.</t>
  </si>
  <si>
    <t>Variante</t>
  </si>
  <si>
    <t>GTIN NUMMER (Geben Sie jede angebotene Kombination aus Variante/Farbe/Größe ein (falls vorhanden) und führen Sie die zugewiesenen GTIN-Nummern auf.)</t>
  </si>
  <si>
    <t>Reason for updates</t>
  </si>
  <si>
    <t>Motivi aggiornamento scheda</t>
  </si>
  <si>
    <t>&lt;==DATA e VERSIONE: Inserire la data di compilazione del presente documento e la versione, in caso stiate modificando e preparando una nuova versione di un documento già inviato a QVC, si prega di indicare il numero di aggiornamento (update1, update2, …) e le ragioni nel box sottostante</t>
  </si>
  <si>
    <t xml:space="preserve"> Grund/Detail der Änderung</t>
  </si>
  <si>
    <t>Sostanze Corrosive e Combustibili</t>
  </si>
  <si>
    <t>Sostanze non pericolose (SNP)</t>
  </si>
  <si>
    <t>Liquidi Infiammabili</t>
  </si>
  <si>
    <t>Aerosol infiammabili</t>
  </si>
  <si>
    <t>Gas sotto pressione</t>
  </si>
  <si>
    <t>Solidi Infiammabili</t>
  </si>
  <si>
    <t>Liquidi comburenti</t>
  </si>
  <si>
    <t>Altro</t>
  </si>
  <si>
    <t>Not Hazardous</t>
  </si>
  <si>
    <t>Flammable liquids</t>
  </si>
  <si>
    <t>Compressed, liquified, or pressure-dissolved gases</t>
  </si>
  <si>
    <t>Pressurized gas packages (aerosol containers)</t>
  </si>
  <si>
    <t>Flammable corrosive materials</t>
  </si>
  <si>
    <t>Flammable liquids if not LGK 3A or 3B</t>
  </si>
  <si>
    <t>Flammable solids</t>
  </si>
  <si>
    <t>Non-flammable liquids in non-flammable packages</t>
  </si>
  <si>
    <t xml:space="preserve"> Non-flammable solids in non-flammable package</t>
  </si>
  <si>
    <t>Sostanze Corrosive Non Infiammabil</t>
  </si>
  <si>
    <t>Liquidi non infiammabili in packaging non infiammabile</t>
  </si>
  <si>
    <t>Solidi non Infiammabili in Packaging non infiammabile</t>
  </si>
  <si>
    <t>Detaillierte Artikelbeschreibung (Long description)</t>
  </si>
  <si>
    <t>&lt;== INDICARE TUTTE LE BATTERIE (anche quelle non removibili)
Tipo Batteria: Selezionare dalla lista il tipo di batteria (es. piombo, Nikel o altro)</t>
  </si>
  <si>
    <t>&lt;== PLEASE LIST ALL BATTERY INCLUDED (also those that are non-removable)
Battery Type: Select the battery type from the drop down list either Lead, Nickle or other</t>
  </si>
  <si>
    <t>&lt;== GEBEN SIE DIE DATEN FÜR ALLE BATTERIEN AN (Auch für fest eingebaute Batterien)
Batterietyp: Wählen Sie den korrekten Batterietypen aus der Liste aus</t>
  </si>
  <si>
    <t>Gross Weight (g)</t>
  </si>
  <si>
    <t>Peso Lordo (g)</t>
  </si>
  <si>
    <t>Waste Component 
(packaging waste (g))</t>
  </si>
  <si>
    <t>Master Carton</t>
  </si>
  <si>
    <t>Masterkarton</t>
  </si>
  <si>
    <t>Packaging</t>
  </si>
  <si>
    <t>Verpackung</t>
  </si>
  <si>
    <t>&lt;== Waste Components:State all waste components separately by QVC SKN (average weight for 1 piece). Specify all forms of packaging, this should include such things as fill material &amp; direct product packaging such as the container that a face cream is held within.</t>
  </si>
  <si>
    <t xml:space="preserve">&lt;== Entsorgungsmaterialien: Angabe aller Entsorgungsmaterialien pro QVC SKN (Durchschnittsgewicht für 1 Stück). Verpackung, Füllmaterial und direkte Produktverpackung, wie z. B. Creme-Tiegel, benennen.
</t>
  </si>
  <si>
    <t>Product Weight (g)</t>
  </si>
  <si>
    <t>&lt;== Composizione Rifiuti: Selezionare il tipo di componente e indicare il peso in grammi per il calcolo contributo ecologico (carta/Cartone, Plastica, Tessuto..) - indicare il valore medio presente in 1 pezzo. Devono essere specificati tutti i materiali che genereranno rifiuto (sia quelli di confezionamento che quelli che compongono il prodotto: ad esempio la plastica del barattolo che contiene la crema)</t>
  </si>
  <si>
    <t xml:space="preserve">Composizione Packaging  
(rifiuti per calcolo contributo ecologico) </t>
  </si>
  <si>
    <t>Tipologia confezionamento prodotto 
(unità di vendita QVC)</t>
  </si>
  <si>
    <t xml:space="preserve">Packaging Description 
(QVC single saleable unit) </t>
  </si>
  <si>
    <t>Beschreibung der Verpackung  
(Einzelne QVC Verkaufseinheit)</t>
  </si>
  <si>
    <t>&lt;== Beschreibung der Verpackung: Wählen Sie den Verpackungstyp der einzelnen Verkauseinheit (QVC Artikelnummer) aus. Bei den Verpackungsarten "Polybag" und "GOH" ist eine Angabe der Abmessungen der einzelnen VE nicht notwendig.</t>
  </si>
  <si>
    <t>&lt;== Der Masterkarton ist ein Sammelkarton für mindestes 4 verpackte Verkaufseinheiten. Er muss den Anforderungen der QVC-Logistik entsprechen (Typ, Maße, Gewicht, Kennzeichnung).</t>
  </si>
  <si>
    <t>&lt;== Packaging Description: Please select the type of packaging you have added to your merchandise for this QVC single saleable unit. In case of Polybags or Goods On Hangers, the dimensions are not required.</t>
  </si>
  <si>
    <t>&lt;== Master Carton:  This is the shipping carton that contains all of the saleable units for entry to the QVC Distribution Centre  (Master Cartons must have a minimum of 4 pieces).</t>
  </si>
  <si>
    <t>&lt;== Master Carton: è il cartone che contiene le singole unità di vendita per la spedizione al magazzino QVC (un master carton deve contenere almeno 4 unità)</t>
  </si>
  <si>
    <t>Construction</t>
  </si>
  <si>
    <t>Capacity</t>
  </si>
  <si>
    <t>Unit</t>
  </si>
  <si>
    <t>UN Number</t>
  </si>
  <si>
    <t>Batterie Typ</t>
  </si>
  <si>
    <t>Bauform</t>
  </si>
  <si>
    <t>Kapazität</t>
  </si>
  <si>
    <t>Einheit</t>
  </si>
  <si>
    <t>Beiliegende Batterie</t>
  </si>
  <si>
    <t>Lithium Metal</t>
  </si>
  <si>
    <t>Lithium Ions</t>
  </si>
  <si>
    <t>Lithium Polymer</t>
  </si>
  <si>
    <t>Lithium Battery Type</t>
  </si>
  <si>
    <t>Lithium Ionen</t>
  </si>
  <si>
    <t>Battery</t>
  </si>
  <si>
    <t>Cell</t>
  </si>
  <si>
    <t>Batterie</t>
  </si>
  <si>
    <t>Zelle</t>
  </si>
  <si>
    <t>Enclosed Battery</t>
  </si>
  <si>
    <t>Enclosed</t>
  </si>
  <si>
    <t>Inside</t>
  </si>
  <si>
    <t>Single</t>
  </si>
  <si>
    <t>Beigelegt</t>
  </si>
  <si>
    <t>Eingebaut</t>
  </si>
  <si>
    <t>Einzeln</t>
  </si>
  <si>
    <t xml:space="preserve"> 1.8 - Nickel Cadmium accumulator</t>
  </si>
  <si>
    <t>Tipo di batteria</t>
  </si>
  <si>
    <t>Costruzione</t>
  </si>
  <si>
    <t>Capacità</t>
  </si>
  <si>
    <t>Unità di misura</t>
  </si>
  <si>
    <t>Imballaggio batterie</t>
  </si>
  <si>
    <t>Numero UN</t>
  </si>
  <si>
    <t>Litio-metallo</t>
  </si>
  <si>
    <t>Ioni di litio</t>
  </si>
  <si>
    <t>Polimeri di litio</t>
  </si>
  <si>
    <t>Batteria</t>
  </si>
  <si>
    <t>Cella</t>
  </si>
  <si>
    <t>Singolo</t>
  </si>
  <si>
    <t>&lt;== Sealed Polybag for Hazardous Goods Y/N. Vendor has to confirm that all liquids will be supplied in a sealed polybag this is needed to reduce the risk of spillage/stock damage should item leak in delivery’ (only for UK &amp; FR  delivery)</t>
  </si>
  <si>
    <t>Batteries Qty</t>
  </si>
  <si>
    <t>Number of Batteries/Cells</t>
  </si>
  <si>
    <t>Enclosed Batteries/Cells</t>
  </si>
  <si>
    <t xml:space="preserve">&lt;==Enclosed Batteries
Enclosed = Batteries / cells contained in equipment
Inserted = Batteries / cells packed with equipment (separately in the same package) 
Single = Batteries and cells only without equipment, including battery chargers / power banks
</t>
  </si>
  <si>
    <t xml:space="preserve">&lt;==Beiliegende Batterie
Beigelegt = Batterien / Zellen im Gerät eingebaut
Eingebaut = Batterien / Zellen mit dem Gerät verpackt (separat in der gleichen Verpackung)
Einzeln = Batterien und Zellen ohne Ausrüstung, einschließlich Batterieladegeräte / Powerbanks
</t>
  </si>
  <si>
    <t>Incluse</t>
  </si>
  <si>
    <t>Inserite</t>
  </si>
  <si>
    <t xml:space="preserve">&lt;==Imballaggio batterie
Incluse = Già installate nell’apparecchiatura
Inserite = Accluse all’apparecchiatura (non installate ma presenti nello stesso packaging prodotto)
Singole = Batterie vendute separatamente, compresi caricabatterie / alimentatori
</t>
  </si>
  <si>
    <t xml:space="preserve"> 2011-P-zinc-carbon/zinc-air</t>
  </si>
  <si>
    <t xml:space="preserve"> 2021-P-alcaline-manganese /nickel-zinc </t>
  </si>
  <si>
    <t xml:space="preserve"> 2071-S-alcaline-manganese /nickel-zinc </t>
  </si>
  <si>
    <t xml:space="preserve"> 2012-P-zinc-carbon/zinc-air</t>
  </si>
  <si>
    <t xml:space="preserve"> 2022-P-alcaline-manganese /nickel-zinc </t>
  </si>
  <si>
    <t xml:space="preserve"> 2072-S-alcaline-manganese /nickel-zinc </t>
  </si>
  <si>
    <t xml:space="preserve"> 2013-P-zinc-carbon/zinc-air</t>
  </si>
  <si>
    <t xml:space="preserve"> 2023-P-alcaline-manganese /nickel-zinc </t>
  </si>
  <si>
    <t xml:space="preserve"> 2073-S-alcaline-manganese /nickel-zinc </t>
  </si>
  <si>
    <t xml:space="preserve"> 203-P-zinc-air</t>
  </si>
  <si>
    <t xml:space="preserve"> 205-S-Lithium-ion/lithium-polymer</t>
  </si>
  <si>
    <t xml:space="preserve"> 206-S-nickel-metal hydride</t>
  </si>
  <si>
    <t xml:space="preserve"> 208-S-small lead</t>
  </si>
  <si>
    <t xml:space="preserve"> 209-S-nickel-cadmium</t>
  </si>
  <si>
    <t xml:space="preserve"> 210-P-zinc-carbon</t>
  </si>
  <si>
    <t xml:space="preserve"> 211-P-alcaline-manganese /nickel-zinc </t>
  </si>
  <si>
    <t xml:space="preserve"> 212-P-zinc-air</t>
  </si>
  <si>
    <t xml:space="preserve"> 214-S-Lithium-ion/lithium-polymer</t>
  </si>
  <si>
    <t xml:space="preserve"> 215-S-nickel-metal hydride</t>
  </si>
  <si>
    <t xml:space="preserve"> 216-S-alcaline-manganese </t>
  </si>
  <si>
    <t xml:space="preserve"> 217-S-small lead</t>
  </si>
  <si>
    <t xml:space="preserve"> 218-S-nickel-cadmium</t>
  </si>
  <si>
    <t xml:space="preserve"> 219-P-zinc-carbon</t>
  </si>
  <si>
    <t xml:space="preserve"> 220-P-alcaline-manganese /nickel-zinc </t>
  </si>
  <si>
    <t xml:space="preserve"> 221-P-zinc-air</t>
  </si>
  <si>
    <t xml:space="preserve"> 223-S-Lithium-ion/lithium-polymer</t>
  </si>
  <si>
    <t xml:space="preserve"> 224-S-nickel-metal hydride</t>
  </si>
  <si>
    <t xml:space="preserve"> 225-S-small lead</t>
  </si>
  <si>
    <t xml:space="preserve"> 226-S-nickel-cadmium</t>
  </si>
  <si>
    <t xml:space="preserve"> 227-P-zinc-carbon</t>
  </si>
  <si>
    <t xml:space="preserve"> 228-P-alcaline-manganese /nickel-zinc </t>
  </si>
  <si>
    <t xml:space="preserve"> 229-P-zinc-air</t>
  </si>
  <si>
    <t xml:space="preserve"> 231-S-Lithium-ion/lithium-polymer</t>
  </si>
  <si>
    <t xml:space="preserve"> 232-S-nickel-metal hydride</t>
  </si>
  <si>
    <t xml:space="preserve"> 233-S-small lead</t>
  </si>
  <si>
    <t xml:space="preserve"> 234-S-nickel-cadmium</t>
  </si>
  <si>
    <t xml:space="preserve"> 235-P-zinc-carbon</t>
  </si>
  <si>
    <t xml:space="preserve"> 236-P-alcaline-manganese /nickel-zinc </t>
  </si>
  <si>
    <t xml:space="preserve"> 237-P-zinc-air</t>
  </si>
  <si>
    <t xml:space="preserve"> 239-S-Lithium-ion/lithium-polymer</t>
  </si>
  <si>
    <t xml:space="preserve"> 240-S-nickel-metal hydride</t>
  </si>
  <si>
    <t xml:space="preserve"> 241-S-small lead</t>
  </si>
  <si>
    <t xml:space="preserve"> 242-S-nickel-cadmium</t>
  </si>
  <si>
    <t xml:space="preserve"> 243-P-zinc-carbon</t>
  </si>
  <si>
    <t xml:space="preserve"> 244-P-alcaline-manganese</t>
  </si>
  <si>
    <t xml:space="preserve"> 245-P-zinc-air</t>
  </si>
  <si>
    <t xml:space="preserve"> 247-S-Lithium-ion/lithium-polymer</t>
  </si>
  <si>
    <t xml:space="preserve"> 248-S-nickel-metal hydride</t>
  </si>
  <si>
    <t xml:space="preserve"> 249-S-small lead</t>
  </si>
  <si>
    <t xml:space="preserve"> 250-S-nickel-cadmium</t>
  </si>
  <si>
    <t xml:space="preserve"> 251-P-zinc-carbon</t>
  </si>
  <si>
    <t xml:space="preserve"> 252-P-alcaline-manganese /nickel-zinc </t>
  </si>
  <si>
    <t xml:space="preserve"> 253-P-zinc-air</t>
  </si>
  <si>
    <t xml:space="preserve"> 255-S-Lithium-ion/lithium-polymer</t>
  </si>
  <si>
    <t xml:space="preserve"> 256-S-nickel-metal hydride</t>
  </si>
  <si>
    <t xml:space="preserve"> 257-S-small lead</t>
  </si>
  <si>
    <t xml:space="preserve"> 258-S-nickel-cadmium</t>
  </si>
  <si>
    <t xml:space="preserve"> 259-P-zinc-carbon</t>
  </si>
  <si>
    <t xml:space="preserve"> 260-P-alcaline-manganese /nickel-zinc </t>
  </si>
  <si>
    <t xml:space="preserve"> 261-P-zinc-air</t>
  </si>
  <si>
    <t xml:space="preserve"> 263-S-Lithium-ion/lithium-polymer</t>
  </si>
  <si>
    <t xml:space="preserve"> 264-S-nickel-metal hydride</t>
  </si>
  <si>
    <t xml:space="preserve"> 265-S-small lead</t>
  </si>
  <si>
    <t xml:space="preserve"> 266-S-nickel-cadmium</t>
  </si>
  <si>
    <t xml:space="preserve"> 269-P-alcaline-manganese</t>
  </si>
  <si>
    <t xml:space="preserve"> 270-P-zinc-air</t>
  </si>
  <si>
    <t xml:space="preserve"> 273-S-nickel-metal hydride</t>
  </si>
  <si>
    <t xml:space="preserve"> 274-S-nickel-cadmium</t>
  </si>
  <si>
    <t xml:space="preserve"> 276-P-AgO round, made up of button cells</t>
  </si>
  <si>
    <t xml:space="preserve"> 277-P-AlMn round, made up of button cells</t>
  </si>
  <si>
    <t>&lt;==Weight
Lithium weight is the weight of lithium contained in the battery or cell and not the total weight of the battery or cell</t>
  </si>
  <si>
    <t xml:space="preserve">&lt;==Battery Type
Lithium Metal Batteries or cells: Non-rechargeable (primary) lithium metal or lithium alloy cells or batteries
Lithium Ion Batteries or cells = Rechargeable (secondary) lithium Ion cells or batteries
Lithium Polymer Batteries or cells = Rechargeable (secondary) polymer cells or batteries
</t>
  </si>
  <si>
    <t>&lt;==Peso
Il Peso da riportare è quello del litio contenuto nella batteria o cella e non il peso totale della batteria</t>
  </si>
  <si>
    <t>Batterie al Litio</t>
  </si>
  <si>
    <t>UN Nummer</t>
  </si>
  <si>
    <t>Anzahl Batterien</t>
  </si>
  <si>
    <t>Sonstige</t>
  </si>
  <si>
    <t>Made in (riportato sul prodotto)</t>
  </si>
  <si>
    <t>Please confirm the product Country of Origin (country of manufacture) for each component within the set and use a separate column for each component: this detail is essential for customs clearance procedures</t>
  </si>
  <si>
    <t xml:space="preserve">Per favore indicare il Paese di Fabbricazione (Made In) per ciascuno dei componenti del kit/set utilizzando colonne diverse: questa informazione è fondamentale per l'espletamento delle formalità doganali  </t>
  </si>
  <si>
    <t>Bitte bestätigen Sie uns das Ursprungsland (Herstellungsland) für jeden Setbestandteil und nutzen Sie in der Tabelle eine eigene Spalte je Teil: diese Details sind zur korrekten Zollabfertigung nötig.</t>
  </si>
  <si>
    <t>Please confirm the Customs Tariff (intrastat commodity code) for each component within the set and use a separate column for each component: this detail is essential for customs clearance procedures</t>
  </si>
  <si>
    <t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t>
  </si>
  <si>
    <t>Bitte nennen Sie in den vorgegebenen Feldern, passend für jedes Setbestandteil, die Zoll-Warentarifnummer und nutzen je Teil eine eigene Spalte: diese Details sind zur korrekten Zollabfertigung nötig</t>
  </si>
  <si>
    <t>Bitte geben Sie die Produktzusammensetzung aus zolltariflicher Sicht für jedes Setbestandteil an. Zum Beispiel: Puder, Creme etc.</t>
  </si>
  <si>
    <t>If the attributes vary between components please use a separate column for each component and specify the name of the item at the top of each column used. This is particularly useful for beauty categories e.g. eye, lip, manicure and pedicure preparations as well as powder based beauty products etc.    </t>
  </si>
  <si>
    <t>Sollten Attribute der Setbestandteile variieren, dann nutzen Sie bitte auch hierfür je eine Spalte und benennen es entsprechend im Kopf der Spalte. Besonders wichtig ist diese Aufteilung für Beautyartikel. Z. B. Lippen, Augen, Maniküre und Pediküre wie auch Puder etc</t>
  </si>
  <si>
    <t xml:space="preserve">Please confirm the product Country of Origin (country of manufacture): this detail is essential for customs clearance procedures (see attributes for sets) </t>
  </si>
  <si>
    <t>   SI prega di indicare il Paese di Origine del prodotto (paese di fabbricazione): questa informazione è importante per l’espletazione delle procedure di lo sdoganamento (in caso di vari componenti presenti nel set, utilizzare la sezione degli attributi sottostante)</t>
  </si>
  <si>
    <t>Bitte bestätigen Sie uns das Ursprungsland (Herstellungsland): dieses Detail ist zur korrekten Zollabfertigung nötig. (Bei Sets: siehe Attribute)</t>
  </si>
  <si>
    <t xml:space="preserve">Per favore indicare la voce doganale (codice merceologico doganale / intrastat): questo codice numerico viene assegnato al prodotto sulla base della sua descrizione, ed è fondamentale per l'espletamento delle formalità doganali  </t>
  </si>
  <si>
    <t> Bitte nennen Sie die Zoll-Warentarifnummer: diese Klassifizierungsnummer basiert auf der Produktbeschreibung und ist zur korrekten Zollabfertigung nötig</t>
  </si>
  <si>
    <t>Please indicate Textile Construction: this information for textile items (main part) is required for customs clearance procedures</t>
  </si>
  <si>
    <t xml:space="preserve"> Si prega di indicare l’armatura del tessuto principale: questa informazione per gli articoli della categoria tessile e abbigliamento è richiesta per le procedure di sdoganamento </t>
  </si>
  <si>
    <t> Bitte textile Herstellungsart angeben: Bei Textilien ist die Konstruktion des Hauptmaterials für die Zollabwicklung erforderlich.</t>
  </si>
  <si>
    <t>Se un attributo differisce per I diversi component si prega di dedicare una Colonna ad ogni componente e specificare il nome del componente come intestazione di ciascuna delle colonne che si andranno ad utilizzare. Questo è in particolare utile per i prodotti della categoria beauty sia skin care, igiene personale che make up, etc.</t>
  </si>
  <si>
    <t>Lithium Batteries</t>
  </si>
  <si>
    <t>&lt;==In case of Product imported into EU:
please indicate Name &amp; Address of the European Importer company</t>
  </si>
  <si>
    <t xml:space="preserve">please confirm the product Country of Origin (country of manufacture): this detail is essential for customs clearance procedures (see attributes for sets) </t>
  </si>
  <si>
    <t>si prega di indicare il Paese di Origine del prodotto (paese di fabbricazione): questa informazione è importante per l’espletazione delle procedure di lo sdoganamento (in caso di vari componenti presenti nel set, utilizzare la sezione degli attributi sottostante)</t>
  </si>
  <si>
    <t xml:space="preserve">si prega di indicare l’armatura del tessuto principale: questa informazione per gli articoli della categoria tessile e abbigliamento è richiesta per le procedure di sdoganamento </t>
  </si>
  <si>
    <t>bitte textile Herstellungsart angeben: Bei Textilien ist die Konstruktion des Hauptmaterials für die Zollabwicklung erforderlich.</t>
  </si>
  <si>
    <t>bitte bestätigen Sie uns das Ursprungsland (Herstellungsland): dieses Detail ist zur korrekten Zollabfertigung nötig. (Bei Sets: siehe Attribute)</t>
  </si>
  <si>
    <t>&lt;== Im Falle von Import in EU:
bitte Name &amp; Adresse des Europäischen Importeurs angeben</t>
  </si>
  <si>
    <t>Made In (Angabe auf dem Produkt)</t>
  </si>
  <si>
    <t>Lithium Metall</t>
  </si>
  <si>
    <t>Battery Pack</t>
  </si>
  <si>
    <t>Others</t>
  </si>
  <si>
    <t>Pacco batterie</t>
  </si>
  <si>
    <t>Akkupack</t>
  </si>
  <si>
    <t>Knopfzelle</t>
  </si>
  <si>
    <t>&lt;==Battery Typ
Lithium Metall = Lithium Metall Batterien oder Zellen: Nicht-Aufladbare (Primär) Lithium Zellen oder Batterien
Lithium Ionen= Lithium Ion Batterien oder Zellen: Aufladbare (Sekundär) Lithium Ion Zellen oder Batterien
Lithium Polymer = Lithium Polymer Batterien oder Zellen: Aufladbare (Sekundär) Polymer Zellen oder Batterien</t>
  </si>
  <si>
    <t xml:space="preserve">&lt;==Tipo Batteria
Litio-metallo = Batterie non ricaricabili (primarie)  agli ioni di Litio, metallo o lega.
Ioni di litio = batteria ricaricabile (secondaria), accumulatore agli ioni di litio (Li-Ion)
Polimeri di litio =batteria ricaricabile, Accumulatore litio-polimero (Li-Poly) (secondaria)
</t>
  </si>
  <si>
    <t>&lt;==Gewicht
Lithium Gewicht ist das Gewicht des in der Batterie oder Zelle enthaltenen Lithiums und nicht das Gesamtgewicht der Batterie oder Zelle</t>
  </si>
  <si>
    <t>Components</t>
  </si>
  <si>
    <t>&lt;== In general apparel is to be shipped flat packed. Exception: garments from genuine leather. Further exceptions must be approved from the buying team</t>
  </si>
  <si>
    <t>&lt;== Bekleidung ist grundsätzlich liegend anzuliefern. Ausnahme:  Bekleidung aus echtem Leder. Weitere Ausnahmen müssen vom Einkauf genehmigt werden</t>
  </si>
  <si>
    <t>&lt;== In generale l'abbigliamento deve spedito steso (in polybags). Eccezione: gli indumenti in vera pelle. Ulteriori eccezioni devono essere approvate dal buying team</t>
  </si>
  <si>
    <t xml:space="preserve">2.6 Notebooks / Notebooks </t>
  </si>
  <si>
    <t xml:space="preserve">1.1 Refrigerators / Kühlschränke </t>
  </si>
  <si>
    <t xml:space="preserve">1.2 Freezers / Gefriergeräte </t>
  </si>
  <si>
    <t xml:space="preserve">1.3 Equipments which automatically deliver cold products / zur autom Abgabe von Kaltprodukten </t>
  </si>
  <si>
    <t xml:space="preserve">1.4 Air-conditioning equipment / Klimageräte </t>
  </si>
  <si>
    <t xml:space="preserve">1.5 Dehumidifying equipment / Entfeuchter </t>
  </si>
  <si>
    <t xml:space="preserve">1.6 Heat pumps / Wärmepumpen </t>
  </si>
  <si>
    <t xml:space="preserve">1.7 Heat pump dryer / Wärmepumpentrockner </t>
  </si>
  <si>
    <t xml:space="preserve">1.8 Radiators containing oil / ölgefüllte Radiatoren </t>
  </si>
  <si>
    <t xml:space="preserve">2.1 Screens / Bildschirme </t>
  </si>
  <si>
    <t xml:space="preserve">2.2 Televisions / Fernsehgeräte </t>
  </si>
  <si>
    <t xml:space="preserve">2.3 LCD-photo frames / LCD-Fotorahmen </t>
  </si>
  <si>
    <t xml:space="preserve">2.4 Monitors / Monitore </t>
  </si>
  <si>
    <t xml:space="preserve">2.5 Laptops / Laptops </t>
  </si>
  <si>
    <t xml:space="preserve">3.1 Straight fluorescent lamps / stabförmige Leuchtstofflampen </t>
  </si>
  <si>
    <t xml:space="preserve">3.2 Compact fluorescent lamps / Kompaktleuchtstofflampen </t>
  </si>
  <si>
    <t xml:space="preserve">3.3 Fluorescent lamps / Leuchtstofflampen </t>
  </si>
  <si>
    <t xml:space="preserve">3.4 High intensity discharge lamps / Entladungslampen </t>
  </si>
  <si>
    <t xml:space="preserve">3.5 Low pressure sodium lamps / Niederdruck-Natriumdampflampen </t>
  </si>
  <si>
    <t xml:space="preserve">3.6 LED lamps / LED-Lampen </t>
  </si>
  <si>
    <t xml:space="preserve">4.1 Washing machines / Waschmaschinen </t>
  </si>
  <si>
    <t xml:space="preserve">4.2 Clothes dryers / Wäschetrockner </t>
  </si>
  <si>
    <t xml:space="preserve">4.3 Dish washing machines / Geschirrspüler </t>
  </si>
  <si>
    <t xml:space="preserve">4.4 Cookers, / Elektroherde und –backöfen </t>
  </si>
  <si>
    <t xml:space="preserve">4.5 Electric hot plates / Elektrokochplatten </t>
  </si>
  <si>
    <t xml:space="preserve">4.6 Luminaires / Leuchten </t>
  </si>
  <si>
    <t xml:space="preserve">4.7 Equipment reproducing sound or images / Ton- und Bildwiedergabegeräte </t>
  </si>
  <si>
    <t xml:space="preserve">4.8 Musical equipment / Musikausrüstung </t>
  </si>
  <si>
    <t xml:space="preserve">4.9 Appliances for knitting and weaving / Geräte zum Stricken und Weben </t>
  </si>
  <si>
    <t>4.10 Large computer-mainframes / Großrechner</t>
  </si>
  <si>
    <t xml:space="preserve">4.11 Large printing machines / Großdrucker </t>
  </si>
  <si>
    <t xml:space="preserve">4.12 Copying / Kopiergeräte </t>
  </si>
  <si>
    <t xml:space="preserve">4.13 Large coin slot machines / Geldspielautomaten </t>
  </si>
  <si>
    <t xml:space="preserve">4.14 Large medical devices / medizinische Großgeräte </t>
  </si>
  <si>
    <t xml:space="preserve">4.15 Large monitoring and control instruments / große Überwachungsinstrumente </t>
  </si>
  <si>
    <t xml:space="preserve">4.16 Equipment which automatically deliver products and money / Produkt- und Geldausgabeautomaten </t>
  </si>
  <si>
    <t xml:space="preserve">4.17 Photovoltaic panels / Photovoltaikmodule </t>
  </si>
  <si>
    <t xml:space="preserve">4.18 Night storage heater / Nachtspeicherheizgeräte </t>
  </si>
  <si>
    <t xml:space="preserve">5.1 Vacuum cleaners / Staubsauger </t>
  </si>
  <si>
    <t xml:space="preserve">5.2 Carpet sweepers / Teppichkehrmaschinen </t>
  </si>
  <si>
    <t xml:space="preserve">5.3 Appliances for sewing / Nähmaschinen </t>
  </si>
  <si>
    <t xml:space="preserve">5.4 Luminaires / Leuchten </t>
  </si>
  <si>
    <t xml:space="preserve">5.5 Microwaves / Mikrowellengeräte </t>
  </si>
  <si>
    <t xml:space="preserve">5.6 Ventilation equipment / Lüftungsgeräte </t>
  </si>
  <si>
    <t xml:space="preserve">5.7 Irons / Bügeleisen </t>
  </si>
  <si>
    <t xml:space="preserve">5.8 Toasters / Toaster </t>
  </si>
  <si>
    <t xml:space="preserve">5.9 Electric knives / Elektrische Messer </t>
  </si>
  <si>
    <t xml:space="preserve">5.10 Electric kettles / Wasserkocher </t>
  </si>
  <si>
    <t xml:space="preserve">5.11 Clocks and Watches / Uhren </t>
  </si>
  <si>
    <t xml:space="preserve">5.12 Electric shavers / elektrische Rasierapparate </t>
  </si>
  <si>
    <t xml:space="preserve">5.13 Scales / Waagen </t>
  </si>
  <si>
    <t xml:space="preserve">5.14 Appliances for hair and body care / Haar- und Körperpflegegeräte </t>
  </si>
  <si>
    <t xml:space="preserve">5.15 Radio sets / Radiogeräte </t>
  </si>
  <si>
    <t xml:space="preserve">5.16 Video cameras / Videokameras </t>
  </si>
  <si>
    <t xml:space="preserve">5.17 Video recorders / Videorekorder </t>
  </si>
  <si>
    <t xml:space="preserve">5.18 Hi-Fi equipment / Hi-Fi-Anlagen </t>
  </si>
  <si>
    <t xml:space="preserve">5.19 Musical / Musikinstrumente </t>
  </si>
  <si>
    <t xml:space="preserve">5.20 Equipment reproducing sound or images / 0 Ton- und Bildwiedergabegeräte </t>
  </si>
  <si>
    <t xml:space="preserve">5.21 Electrical and electronic toys / Elektrisches und elektronisches Spielzeug </t>
  </si>
  <si>
    <t xml:space="preserve">5.22 Sports equipment / Sportgeräte </t>
  </si>
  <si>
    <t xml:space="preserve">5.23 Computers for biking, diving, running, etc / Fahrrad-, Tauch-, Laufcomputer usw. </t>
  </si>
  <si>
    <t xml:space="preserve">5.24 Smoke detectors / Rauchmelder </t>
  </si>
  <si>
    <t xml:space="preserve">5.25 Heating regulators / Heizregler </t>
  </si>
  <si>
    <t xml:space="preserve">5.26 Thermostats / Thermostate </t>
  </si>
  <si>
    <t xml:space="preserve">5.27 Small Electr. tools / Elektr. Kleinwerkzeuge </t>
  </si>
  <si>
    <t xml:space="preserve">5.28 Small medical devices / Medizinische Kleingeräte </t>
  </si>
  <si>
    <t xml:space="preserve">5.29 Monitoring + control instruments / Überwachungsinstrumente </t>
  </si>
  <si>
    <t xml:space="preserve">5.30 which automatically deliver products / Produktausgabeautomaten </t>
  </si>
  <si>
    <t xml:space="preserve">5.31 with integrated photovoltaic panels / Mit eingebauten Photovoltaikmodulen </t>
  </si>
  <si>
    <t xml:space="preserve">6.1 Mobile phones / Mobiltelefone </t>
  </si>
  <si>
    <t xml:space="preserve">6.2 GPS and navigation equipment / GPS-Geräte </t>
  </si>
  <si>
    <t xml:space="preserve">6.3 Pocket calculators / Taschenrechner </t>
  </si>
  <si>
    <t xml:space="preserve">6.4 Routers / Router </t>
  </si>
  <si>
    <t xml:space="preserve">6.5 Personal computers / PCs </t>
  </si>
  <si>
    <t xml:space="preserve">6.6 Printers / Drucker </t>
  </si>
  <si>
    <t xml:space="preserve">6.7 Telephones / Telefone </t>
  </si>
  <si>
    <t xml:space="preserve">1.9 Other temperature exchange equipment / sonstige Wärmeüberträger </t>
  </si>
  <si>
    <t>2.5 Laptop, notebook.</t>
  </si>
  <si>
    <t>&lt;== Tipologia prodotto RAEE: Indicare la tipologia di prodotto RAEE scegliendo dalla lista</t>
  </si>
  <si>
    <t>Air conditioner appliances</t>
  </si>
  <si>
    <t>All appliances which deliver automatically all kinds of products EN 24.7.2012 Official Journal of the European Union L 197/57</t>
  </si>
  <si>
    <t>Analysers</t>
  </si>
  <si>
    <t>and other products and equipment for the collection, storage, processing, presentation or communication of information by electronic means</t>
  </si>
  <si>
    <t>and other products or equipment for the purpose of recording or reproducing sound or images, including signals or other technologies for the distribution of sound and image than by telecommunications</t>
  </si>
  <si>
    <t>and other products or equipment of transmitting sound, images or other information by telecommunications</t>
  </si>
  <si>
    <t>Answering systems</t>
  </si>
  <si>
    <t>Appliances for hair cutting, hair drying, tooth brushing, shaving, massage and other body care appliances</t>
  </si>
  <si>
    <t>Appliances used for sewing, knitting, weaving and other processing for textiles</t>
  </si>
  <si>
    <t>Audio amplifiers</t>
  </si>
  <si>
    <t>Automatic dispensers for hot drinks</t>
  </si>
  <si>
    <t>Automatic dispensers for hot or cold bottles or cans</t>
  </si>
  <si>
    <t>Automatic dispensers for money</t>
  </si>
  <si>
    <t>Automatic dispensers for solid products</t>
  </si>
  <si>
    <t>Cardiology equipment EN L 197/56 Official Journal of the European Union 24.7.2012</t>
  </si>
  <si>
    <t>Carpet sweepers</t>
  </si>
  <si>
    <t>Cellular telephones</t>
  </si>
  <si>
    <t>Centralised data processing:</t>
  </si>
  <si>
    <t>Clocks, watches and equipment for the purpose of measuring, indicating or registering time</t>
  </si>
  <si>
    <t>Clothes dryers</t>
  </si>
  <si>
    <t>Coin slot machines</t>
  </si>
  <si>
    <t>Compact fluorescent lamps</t>
  </si>
  <si>
    <t>Computers for biking, diving, running, rowing, etc.</t>
  </si>
  <si>
    <t>Cookers</t>
  </si>
  <si>
    <t>Copying equipment</t>
  </si>
  <si>
    <t>Cordless telephones</t>
  </si>
  <si>
    <t>Dialysis equipment</t>
  </si>
  <si>
    <t>Dish washing machines</t>
  </si>
  <si>
    <t>Drills</t>
  </si>
  <si>
    <t>Electric fans</t>
  </si>
  <si>
    <t>Electric heating appliances</t>
  </si>
  <si>
    <t>Electric hot plates</t>
  </si>
  <si>
    <t>Electric knives EN</t>
  </si>
  <si>
    <t>Electric radiators</t>
  </si>
  <si>
    <t>Electric stoves</t>
  </si>
  <si>
    <t>Electric trains or car racing sets</t>
  </si>
  <si>
    <t>Electrical and electronic typewriters</t>
  </si>
  <si>
    <t>Equipment for spraying, spreading, dispersing or other treatment of liquid or gaseous substances by other means</t>
  </si>
  <si>
    <t>Equipment for turning, milling, sanding, grinding, sawing, cutting, shearing, drilling, making holes, punching, folding, bending or similar processing of wood, metal and other materials</t>
  </si>
  <si>
    <t>Facsimile machine (fax)</t>
  </si>
  <si>
    <t>Fertilization tests</t>
  </si>
  <si>
    <t>Freezers</t>
  </si>
  <si>
    <t>Fryers</t>
  </si>
  <si>
    <t>Grinders, coffee machines and equipment for opening or sealing containers or packages</t>
  </si>
  <si>
    <t>Hand-held video game consoles</t>
  </si>
  <si>
    <t>Heating regulators</t>
  </si>
  <si>
    <t>Hi-fi recorders</t>
  </si>
  <si>
    <t>High intensity discharge lamps, including pressure sodium lamps and metal halide lamps</t>
  </si>
  <si>
    <t>Irons and other appliances for ironing, mangling and other care of clothing</t>
  </si>
  <si>
    <t>Laboratory equipment for in vitro diagnosis</t>
  </si>
  <si>
    <t>Laptop computers (CPU, mouse, screen and keyboard included)</t>
  </si>
  <si>
    <t>Large cooling appliances</t>
  </si>
  <si>
    <t>Low pressure sodium lamps</t>
  </si>
  <si>
    <t>Mainframes</t>
  </si>
  <si>
    <t>Measuring, weighing or adjusting appliances for household or as laboratory equipment</t>
  </si>
  <si>
    <t>Microwaves</t>
  </si>
  <si>
    <t>Minicomputers</t>
  </si>
  <si>
    <t>Musical instruments</t>
  </si>
  <si>
    <t>Notebook computers</t>
  </si>
  <si>
    <t>Notepad computers</t>
  </si>
  <si>
    <t>Nuclear medicine equipment</t>
  </si>
  <si>
    <t>Other appliances for cleaning</t>
  </si>
  <si>
    <t>Other appliances for detecting, preventing, monitoring, treating, alleviating illness, injury or disability</t>
  </si>
  <si>
    <t>Other fanning, exhaust ventilation and conditioning equipment</t>
  </si>
  <si>
    <t>Other large appliances for heating rooms, beds, seating furniture</t>
  </si>
  <si>
    <t>Other large appliances u</t>
  </si>
  <si>
    <t>Other large appliances used for refrigeration, conservation and storage of food</t>
  </si>
  <si>
    <t>Other lighting or equipment for the purpose of spreading or controlling light with the exception of filament bulbs</t>
  </si>
  <si>
    <t>Other monitoring and control instruments used in industrial installations (e.g. in control panels)</t>
  </si>
  <si>
    <t>Pay telephones</t>
  </si>
  <si>
    <t>Personal computers (CPU, mouse, screen and keyboard included)</t>
  </si>
  <si>
    <t>Personal computing:</t>
  </si>
  <si>
    <t>Photovoltaic panels</t>
  </si>
  <si>
    <t>Pocket and desk calculators</t>
  </si>
  <si>
    <t>Radio sets</t>
  </si>
  <si>
    <t>Radiotherapy equipment</t>
  </si>
  <si>
    <t>Refrigerators</t>
  </si>
  <si>
    <t>Saws</t>
  </si>
  <si>
    <t>Sewing machines</t>
  </si>
  <si>
    <t>Smoke detector</t>
  </si>
  <si>
    <t>Luminaires including decorative lights chains and other decorative Luminaires</t>
  </si>
  <si>
    <t>Household Luminaires</t>
  </si>
  <si>
    <t>GTIN Number</t>
  </si>
  <si>
    <t>Numero GTIN</t>
  </si>
  <si>
    <t>GTIN-Nummer</t>
  </si>
  <si>
    <t>Tipo</t>
  </si>
  <si>
    <t>Typ</t>
  </si>
  <si>
    <t>GTIN verification</t>
  </si>
  <si>
    <t>Verifica GTIN</t>
  </si>
  <si>
    <t>GTIN Prüfung</t>
  </si>
  <si>
    <t>GTIN NUMBER (Enter every available combination of Style/Option/Colour (if applicable) and list the respective assigned GTIN Numbers)</t>
  </si>
  <si>
    <t>Product Spec Card</t>
  </si>
  <si>
    <t>Product Name</t>
  </si>
  <si>
    <t>Price</t>
  </si>
  <si>
    <t>ATS DATE</t>
  </si>
  <si>
    <t>Product Composition/material (customs purpose)</t>
  </si>
  <si>
    <t>Piled</t>
  </si>
  <si>
    <t>Harmful Options (Please mark)</t>
  </si>
  <si>
    <t>Pile</t>
  </si>
  <si>
    <t>Explosive</t>
  </si>
  <si>
    <t>Gases (aerosols, compressed gas)</t>
  </si>
  <si>
    <t>Flammable Liquid (flashpoint ≤60°C)</t>
  </si>
  <si>
    <t>Flammable Solid</t>
  </si>
  <si>
    <t>Oxidizer/Organic Peroxide</t>
  </si>
  <si>
    <t>Toxic / Infectious Substance</t>
  </si>
  <si>
    <t>Radioactive</t>
  </si>
  <si>
    <t xml:space="preserve">Corrosive </t>
  </si>
  <si>
    <t>Misc. (Class 9)</t>
  </si>
  <si>
    <t>Lithium Battery</t>
  </si>
  <si>
    <t>Non-flammable corrosive materials</t>
  </si>
  <si>
    <t>Real Feather &amp; Down (Y/N)</t>
  </si>
  <si>
    <t>Leather (Y/N)</t>
  </si>
  <si>
    <t>Vera Piuma o Piumino (S/N)</t>
  </si>
  <si>
    <t>Real Fur (Y/N)</t>
  </si>
  <si>
    <t>Vera Pelliccia (S/N)</t>
  </si>
  <si>
    <t>Additional Info</t>
  </si>
  <si>
    <t>Informazioni aggiuntive</t>
  </si>
  <si>
    <t>QVC Economic Role</t>
  </si>
  <si>
    <t>Animal</t>
  </si>
  <si>
    <t>Short Description</t>
  </si>
  <si>
    <t>Descrizione Breve</t>
  </si>
  <si>
    <t>Informazioni PO</t>
  </si>
  <si>
    <t>SPF</t>
  </si>
  <si>
    <t>Fattore di protezione solare</t>
  </si>
  <si>
    <t>CPNP number</t>
  </si>
  <si>
    <t>Numero CPNP</t>
  </si>
  <si>
    <t>CPNP Nummer</t>
  </si>
  <si>
    <t xml:space="preserve">Gefahrgut </t>
  </si>
  <si>
    <t>Classe 5 - Materie comburenti</t>
  </si>
  <si>
    <t xml:space="preserve">Classe 1 - Materie ed oggetti esplosivi </t>
  </si>
  <si>
    <t xml:space="preserve">Classe 2 - Gas </t>
  </si>
  <si>
    <t xml:space="preserve">Classe 3 - Materie liquide infiammabili </t>
  </si>
  <si>
    <t xml:space="preserve">Classe 4  - Materie solide infiammabili </t>
  </si>
  <si>
    <t xml:space="preserve">Classe 6 - Materie tossiche </t>
  </si>
  <si>
    <t xml:space="preserve">Classe 7 - Materie radioattive </t>
  </si>
  <si>
    <t xml:space="preserve">Classe 8 - Materie corrosive </t>
  </si>
  <si>
    <t xml:space="preserve">Classe 9 - Materie ed oggetti pericolosi diversi </t>
  </si>
  <si>
    <t>SDS required</t>
  </si>
  <si>
    <t>MSDS richiesta</t>
  </si>
  <si>
    <t>&lt;== See section 14 of the SDS (Safety Data Sheet) A UN number is displayed as the letters "UN" followed by a four digit number that identifies dangerous goods, and articles in the framework of international transport. If product is part of a set with more than one UN number, please include all UN numbers along with copies of all SDS.</t>
  </si>
  <si>
    <t>&lt;== See section 14 of the SDS.  e.g. "PERFUMERY PRODUCTS"</t>
  </si>
  <si>
    <t>&lt;== See section 14 of SDS. Dangerous goods can have additional classifications known as sub risks e.g. 8 (5.1)</t>
  </si>
  <si>
    <t>&lt;== See section 14 of the SDS. Packing groups are shown in Roman numerals I,II,III - Some dangerous goods do not have packing groups.</t>
  </si>
  <si>
    <t>&lt;== See section 9 of SDS. Enter flash point in Celsius (°C)</t>
  </si>
  <si>
    <t>&lt;== See section 9 of SDS. Enter boiling point in Celsius (°C)</t>
  </si>
  <si>
    <t>Proper Shipping Name</t>
  </si>
  <si>
    <t>Classification (Sub risk)</t>
  </si>
  <si>
    <t>Boiling Point (°C)</t>
  </si>
  <si>
    <t>Pack Size (Kg / L)</t>
  </si>
  <si>
    <t>Nome Prodotto</t>
  </si>
  <si>
    <t>Contatto per QA/Spec card (nome completo e email)</t>
  </si>
  <si>
    <t>Composizione Prodotto/Materiali (scopo doganale)</t>
  </si>
  <si>
    <t>Packing Group</t>
  </si>
  <si>
    <t>Transportation</t>
  </si>
  <si>
    <t>Trasporto</t>
  </si>
  <si>
    <t>Storage &amp; Handling</t>
  </si>
  <si>
    <t>Stoccaggio e Manipolazione</t>
  </si>
  <si>
    <t>Hazard Goods class</t>
  </si>
  <si>
    <t>Classe di pericolosità</t>
  </si>
  <si>
    <t>Pearls</t>
  </si>
  <si>
    <t>Perle</t>
  </si>
  <si>
    <t>Please specify Exact Species of pearls</t>
  </si>
  <si>
    <t>Shoes</t>
  </si>
  <si>
    <t>Scarpe</t>
  </si>
  <si>
    <t>Please specify sole and upper material</t>
  </si>
  <si>
    <t>Please specify lenses material</t>
  </si>
  <si>
    <t>Country of Departure</t>
  </si>
  <si>
    <t>Acetone</t>
  </si>
  <si>
    <t>please specify content (%) of Acetone</t>
  </si>
  <si>
    <t>Alcohol</t>
  </si>
  <si>
    <t>please specify content (%) of Alcohol</t>
  </si>
  <si>
    <t>Content (%)</t>
  </si>
  <si>
    <t>A1.01 Pile Zinco Carbone Portatili</t>
  </si>
  <si>
    <t xml:space="preserve">A1.02 Pila Zinco Cloruro </t>
  </si>
  <si>
    <t>A1.03.01 Pila Alcalina - a bottone</t>
  </si>
  <si>
    <t>A1.03.02 Pila Alcalina altro</t>
  </si>
  <si>
    <t>A1.04.01 Pila al Litio - a bottone</t>
  </si>
  <si>
    <t>A1.04.02 Pila al Litio - altro</t>
  </si>
  <si>
    <t>A1.05.01 Pila Zinco Aria -a bottone</t>
  </si>
  <si>
    <t xml:space="preserve">A1.05.02 Pila Zinco Aria -altro </t>
  </si>
  <si>
    <t>A1.06.01 Pila Zinco Argento - a bottone</t>
  </si>
  <si>
    <t>A1.06.02 Pila Zinco Argento - altro</t>
  </si>
  <si>
    <t>A1.07 Accumulat_al Piombo Portatili</t>
  </si>
  <si>
    <t>A1.08 Accum_Nichel Cadmio Portatili</t>
  </si>
  <si>
    <t>A1.09 Accum_Nichel Idruri Met_Portatili</t>
  </si>
  <si>
    <t xml:space="preserve">A1.11 Altro portatili </t>
  </si>
  <si>
    <t>A1.01 Zinc-carbon battery</t>
  </si>
  <si>
    <t>A1.03.01 Alkaline battery -  button</t>
  </si>
  <si>
    <t>A1.03.02 Alkaline battery - other</t>
  </si>
  <si>
    <t>A1.04.01 Lithium battery - button</t>
  </si>
  <si>
    <t>A1.04.02 Lithium battery - other</t>
  </si>
  <si>
    <t>A1.05.01 Zinc-Air battery- button</t>
  </si>
  <si>
    <t>A1.05.02 Zinc-Air battery- other</t>
  </si>
  <si>
    <t>A1.06.01 Zinc-silver battery- button</t>
  </si>
  <si>
    <t>A1.06.02 Zinc-silver battery- other</t>
  </si>
  <si>
    <t>A1.07 lead portable Accumulator</t>
  </si>
  <si>
    <t>A1.08 Nichel-cadmium portable Accumulator</t>
  </si>
  <si>
    <t>A1.09 Nichel hydrides Met_portable Accumulator</t>
  </si>
  <si>
    <t xml:space="preserve">A1.11 other portable </t>
  </si>
  <si>
    <t>UKEnglish (default)</t>
  </si>
  <si>
    <t>ItalyItaliano</t>
  </si>
  <si>
    <t>GermanyDeutsch</t>
  </si>
  <si>
    <t>GermanyEnglish (default)</t>
  </si>
  <si>
    <t>ItalyEnglish (default)</t>
  </si>
  <si>
    <t>1. Heat Exchanger</t>
  </si>
  <si>
    <t>2. Monitoring and Control Instruments</t>
  </si>
  <si>
    <t xml:space="preserve">3. Lighting Equipment </t>
  </si>
  <si>
    <t xml:space="preserve">4. Large Household Appliances (dimensions &gt; 50 cm) </t>
  </si>
  <si>
    <t>5. Small Household Appliances (dimensions &lt; 50 cm)</t>
  </si>
  <si>
    <t>6. IT and Telecommunications Equipment</t>
  </si>
  <si>
    <t xml:space="preserve">2. Schermi, monitor e apparecchiature dotate di schermi </t>
  </si>
  <si>
    <t>3. Lampade</t>
  </si>
  <si>
    <t>4. Apparecchiature di grandi dimensioni (almeno 1 dimensione &gt;50 cm)</t>
  </si>
  <si>
    <t>5. Apparecchiature di piccole dimensioni (tutte le dimensioni &lt;50 cm)</t>
  </si>
  <si>
    <t>6. Piccole apparecchiature informatiche e per telecomunicazioni</t>
  </si>
  <si>
    <t>1: Temperature exchange equipment</t>
  </si>
  <si>
    <t>2: Screens and monitors</t>
  </si>
  <si>
    <t>3: Lamps</t>
  </si>
  <si>
    <t>4: Large equipment</t>
  </si>
  <si>
    <t>5: Small equipment</t>
  </si>
  <si>
    <t>6: Small IT and telecommunication equipment</t>
  </si>
  <si>
    <t>Kategorie 1: Wärmeüberträger</t>
  </si>
  <si>
    <t>Kategorie 2: Bildschirme, Monitore</t>
  </si>
  <si>
    <t>Kategorie 3: Lampen</t>
  </si>
  <si>
    <t>Kategorie 4: Großgeräte (&gt;50cm)</t>
  </si>
  <si>
    <t>Kategorie 5: Kleingeräte (&lt;50cm)</t>
  </si>
  <si>
    <t>Kategorie 6: Informations- und Telekommunikationstechnik</t>
  </si>
  <si>
    <t>1. large household appliances</t>
  </si>
  <si>
    <t>2. small household appliances</t>
  </si>
  <si>
    <t>3. IT and telecommunications equipment</t>
  </si>
  <si>
    <t>4. consumer equipment</t>
  </si>
  <si>
    <t>5. lighting equipment</t>
  </si>
  <si>
    <t>6. electrical and electronic tools (except large scale stationary industrial tools)</t>
  </si>
  <si>
    <t>7.  toys, leisure and sports equipment</t>
  </si>
  <si>
    <t>8.  medical devices (except implanted and infected products)</t>
  </si>
  <si>
    <t>9.   monitoring and control equipment</t>
  </si>
  <si>
    <t>10. automatic dispensers</t>
  </si>
  <si>
    <t>11. display equipment</t>
  </si>
  <si>
    <t>12. appliances containing refrigerants</t>
  </si>
  <si>
    <t>13.  gas discharge lamps and light-emitting diode (LED) light sources</t>
  </si>
  <si>
    <t>14.  PV panels (solar panels)</t>
  </si>
  <si>
    <t>Oxidised</t>
  </si>
  <si>
    <t>Ossidante</t>
  </si>
  <si>
    <t>Toxic</t>
  </si>
  <si>
    <t>Tossico</t>
  </si>
  <si>
    <t>Corrosivo</t>
  </si>
  <si>
    <t>1. Apparercchiature per lo scambio di temperatura</t>
  </si>
  <si>
    <t>1.1 Refrigerators</t>
  </si>
  <si>
    <t>1.2 Freezers</t>
  </si>
  <si>
    <t>1.3 Equipment which automatically deliver cold products</t>
  </si>
  <si>
    <t>1.4 Air-conditioning equipment</t>
  </si>
  <si>
    <t>1.5 Radiators containing oil</t>
  </si>
  <si>
    <t>1.6 Other temperature exchange equipment</t>
  </si>
  <si>
    <t>2.1 Screens</t>
  </si>
  <si>
    <t>2.2 Television</t>
  </si>
  <si>
    <t>2.3 LCD-photo frames</t>
  </si>
  <si>
    <t>2.4 Monitors</t>
  </si>
  <si>
    <t>3.1 Straight fluorescent lamps</t>
  </si>
  <si>
    <t>3.2 Compact fluorescent lamps</t>
  </si>
  <si>
    <t>3.3 Fluorescent lamps</t>
  </si>
  <si>
    <t>3.4 High intensity discharge lamps</t>
  </si>
  <si>
    <t>3.5 LED lamps</t>
  </si>
  <si>
    <t>4.1 Washing machines</t>
  </si>
  <si>
    <t>4.2 Washing machines</t>
  </si>
  <si>
    <t>4.3 Dish washing machines</t>
  </si>
  <si>
    <t>4.4. Cookers, Electric stoves, Electric hot plates</t>
  </si>
  <si>
    <t>4.5 Luminaires</t>
  </si>
  <si>
    <t>4.6 Equipment reproducing sound or images, Musical equipment</t>
  </si>
  <si>
    <t>4.7 Appliances for knitting and weaving</t>
  </si>
  <si>
    <t xml:space="preserve">4.8 big printer </t>
  </si>
  <si>
    <t xml:space="preserve">4.9 big copier </t>
  </si>
  <si>
    <t>4.10 big token machines</t>
  </si>
  <si>
    <t xml:space="preserve">4.11 big medical devices </t>
  </si>
  <si>
    <t>4.12 big instruments for minitoring and control</t>
  </si>
  <si>
    <t>4.13 big instruments for distrubution of food or money</t>
  </si>
  <si>
    <t>4.14 photovoltaic panels</t>
  </si>
  <si>
    <t>4.15 mainframe</t>
  </si>
  <si>
    <t xml:space="preserve">4.16 electrical stove, electrical appliance for heat up, big appliance to heat up rooms, beds and fornitures to sit down, big dimension appliance </t>
  </si>
  <si>
    <t>5.1 Vacuum cleaners</t>
  </si>
  <si>
    <t>5.2 Carpet sweepers</t>
  </si>
  <si>
    <t>5.3 Carpet sweepers</t>
  </si>
  <si>
    <t>5.4 Luminaires</t>
  </si>
  <si>
    <t>5.5 Microwaves</t>
  </si>
  <si>
    <t>5.6 Ventilation Equipment</t>
  </si>
  <si>
    <t>5.7 Irons</t>
  </si>
  <si>
    <t>5.8 Toasters</t>
  </si>
  <si>
    <t>5.9 Electric knives</t>
  </si>
  <si>
    <t>5.10 Electric kettlers</t>
  </si>
  <si>
    <t>5.11 Clocks and Watches</t>
  </si>
  <si>
    <t>5.12 Appliances for hair and body care</t>
  </si>
  <si>
    <t>5.13 scales</t>
  </si>
  <si>
    <t>5.14 Appliances for hair and body care</t>
  </si>
  <si>
    <t>5.15 Calculators</t>
  </si>
  <si>
    <t>5.16 radio set</t>
  </si>
  <si>
    <t>5.17 Cameras and Recorders</t>
  </si>
  <si>
    <t>5.18 Equipment reproducing sounds and images</t>
  </si>
  <si>
    <t>5.19 Electrical and electronic toys</t>
  </si>
  <si>
    <t>5.20 Sport Equipments and Electrical and electronic toys</t>
  </si>
  <si>
    <t>5.21 Smoke detectors, termostats and small monitoring and controls instruments, small MD</t>
  </si>
  <si>
    <t>5.22 Small Electrical and electronic tools</t>
  </si>
  <si>
    <t>5.24 cooking appliances, electric heaters, electric hot plates, electric heating appliances, fryers, blenders, electric coffee grinders and equipment to open or seal containers or packages, hair dryers, electric toothbrushes, electric razors, massage appliances and other treatments of the body, other cleaning equipment as well as other small equipment</t>
  </si>
  <si>
    <t>5.23 Small equipment with integrated photovoltaic panels</t>
  </si>
  <si>
    <t>6.1 Mobile phones</t>
  </si>
  <si>
    <t>6.2 GPS and navigation equipment</t>
  </si>
  <si>
    <t>6.3 Pocket calculators</t>
  </si>
  <si>
    <t>6.4 Ruters</t>
  </si>
  <si>
    <t>6.5 Personal computers</t>
  </si>
  <si>
    <t>6.6 Printers</t>
  </si>
  <si>
    <t>6.7 Phones</t>
  </si>
  <si>
    <t xml:space="preserve">
6.8 electronic diaries, electric and electronic typewriters, other products and equipment for collecting, storing, processing, presenting or communicating information by electronic means, fax, telex, public pay telephones, answering machines or other products or equipment for transmitting sound, images or other information by telecommunication as well as other small IT and telecommunication equipment</t>
  </si>
  <si>
    <t xml:space="preserve">1.1 Frigoriferi </t>
  </si>
  <si>
    <t xml:space="preserve">1.2 congelatori </t>
  </si>
  <si>
    <t>1.3 distributore automatico freddo</t>
  </si>
  <si>
    <t xml:space="preserve">1.4 condizionatori, deumidificatori, pompe di calore </t>
  </si>
  <si>
    <t>1.5 radiatori a olio</t>
  </si>
  <si>
    <t>1.6 altre apparecchiature per lo scambio di temperatura non ad acqua</t>
  </si>
  <si>
    <t xml:space="preserve">2.1 Schermi </t>
  </si>
  <si>
    <t xml:space="preserve">2.2 televisori </t>
  </si>
  <si>
    <t>2.3 cornici digitali LCD</t>
  </si>
  <si>
    <t>2.4 monitor</t>
  </si>
  <si>
    <t xml:space="preserve">3.1 Tubi fluorescenti </t>
  </si>
  <si>
    <t xml:space="preserve">3.2 lampade fluorescenti compatte </t>
  </si>
  <si>
    <t xml:space="preserve">3.3 Lampade fluorescenti </t>
  </si>
  <si>
    <t>3.4 lampade a scarica ad alta densità</t>
  </si>
  <si>
    <t xml:space="preserve">3.5 LED </t>
  </si>
  <si>
    <t xml:space="preserve">4.1 Lavatrici </t>
  </si>
  <si>
    <t xml:space="preserve">4.2 asciugatrici </t>
  </si>
  <si>
    <t>4.3 lavastoviglie</t>
  </si>
  <si>
    <t xml:space="preserve">4.4.apparecchi di cottura, stufe elettriche, piastre riscaldanti elettriche </t>
  </si>
  <si>
    <t xml:space="preserve">4.5 lampadari </t>
  </si>
  <si>
    <t>4.6 apparecchiature per riprodurre suoni o immagini, apparecchiature musicali</t>
  </si>
  <si>
    <t xml:space="preserve">4.7 macchine per cucire, macchine per maglieria </t>
  </si>
  <si>
    <t>4.8 grandi stampanti</t>
  </si>
  <si>
    <t xml:space="preserve">4.9 grandi copiatrici  </t>
  </si>
  <si>
    <t>4.10 grandi macchine a gettoni</t>
  </si>
  <si>
    <t>4.11 grandi dispositivi medici</t>
  </si>
  <si>
    <t xml:space="preserve">4.12 grandi strumenti di monitoraggio e controllo </t>
  </si>
  <si>
    <t xml:space="preserve">4.13 grandi apparecchi che distribuiscono autonomamente prodotti o denaro </t>
  </si>
  <si>
    <t xml:space="preserve">4.14 pannelli fotovoltaici </t>
  </si>
  <si>
    <t xml:space="preserve">4.16 stufe elettriche, apparecchi elettrici di riscaldamento, grandi elettrodomestici utilizzati per riscaldare stanze, letti e mobili per sedersi nonché apparecchiature di grandi dimensioni </t>
  </si>
  <si>
    <t xml:space="preserve">5.1 Aspirapolvere </t>
  </si>
  <si>
    <t xml:space="preserve">5.2 scope meccaniche </t>
  </si>
  <si>
    <t xml:space="preserve">5.3 macchine per cucire </t>
  </si>
  <si>
    <t xml:space="preserve">5.4 apparecchi di illuminazione </t>
  </si>
  <si>
    <t xml:space="preserve">5.5 forni a microonde </t>
  </si>
  <si>
    <t xml:space="preserve">5.6 ventilatori elettrici </t>
  </si>
  <si>
    <t xml:space="preserve">5.7 ferri da stiro </t>
  </si>
  <si>
    <t xml:space="preserve">5.8 tostapane </t>
  </si>
  <si>
    <t xml:space="preserve">5.9 coltelli elettrici </t>
  </si>
  <si>
    <t xml:space="preserve">5.10 bollitori elettrici </t>
  </si>
  <si>
    <t xml:space="preserve">5.11 sveglie e orologi </t>
  </si>
  <si>
    <t xml:space="preserve">5.12 rasoi elettrici </t>
  </si>
  <si>
    <t xml:space="preserve">5.13 bilance </t>
  </si>
  <si>
    <t xml:space="preserve">5.14 apparecchi tagliacapelli e apparecchi per la cura del corpo </t>
  </si>
  <si>
    <t xml:space="preserve">5.15 calcolatrici </t>
  </si>
  <si>
    <t xml:space="preserve">5.16 apparecchi radio </t>
  </si>
  <si>
    <t xml:space="preserve">5.17 videocamere, videoregistratori </t>
  </si>
  <si>
    <t xml:space="preserve">5.18 apparecchiature per riprodurre suoni o immagini </t>
  </si>
  <si>
    <t xml:space="preserve">5.19 giocattoli elettrici ed elettronici </t>
  </si>
  <si>
    <t>5.20 apparecchiature elettriche usate per lo sport e giochi</t>
  </si>
  <si>
    <t>5.21 rivelatori di fumo, regolatori di calore, termostati, elettronici, piccoli dispositivi medici, piccoli strumenti di monitoraggio e di controllo,</t>
  </si>
  <si>
    <t xml:space="preserve">5.22 piccoli apparecchi che distribuiscono automaticamente prodotti </t>
  </si>
  <si>
    <t xml:space="preserve">5.24 apparecchiature di cottura, stufe elettriche , piastre riscaldanti elettriche, apparecchi elettrici di riscaldamento, friggitrici, frullatori, macina caffè elettrici e apperecchiature per aprire o sigillare contenitori o pacchetti, asciugacapelli, spazzolini da denti elettrici, rasoi alettrici apparecchi per massaggi e altree cure del corpo, altre apparecchiature per la pulizia nonchè altre apparecchiature di piccole dimensioni </t>
  </si>
  <si>
    <t xml:space="preserve">5.23 piccole apparecchiature con pannelli fotovoltaici integrati </t>
  </si>
  <si>
    <t xml:space="preserve">6.1 Telefoni cellulari </t>
  </si>
  <si>
    <t xml:space="preserve">6.2 navigatori satellitari (GPS) </t>
  </si>
  <si>
    <t xml:space="preserve">6.3 calcolatrici tascabili </t>
  </si>
  <si>
    <t>6.4 router</t>
  </si>
  <si>
    <t xml:space="preserve">6.5 PC </t>
  </si>
  <si>
    <t xml:space="preserve">6.6 stampanti </t>
  </si>
  <si>
    <t xml:space="preserve">6.7 telefoni </t>
  </si>
  <si>
    <t xml:space="preserve">6.8  agende elettroniche , macchine da scrivere elettriche ed elettroniche, altri prodotti e apparecchiature per raccogliere, memorizzare, elaborare, presentare o comunicare informazioni con mezzi elettronici, fax, telex, telefoni pubblici a pagamento, segreterie telefoniche o altri prodotti o apparecchiature per trasmettere suoni, immagini o altre informazioni mediante la telecomunicazione nonchè altre piccole apparecchiature informatiche e per telecomunicazioni. </t>
  </si>
  <si>
    <t>please insert a WEEE registration number here</t>
  </si>
  <si>
    <t>Subject to WEEE law?</t>
  </si>
  <si>
    <t>WEEE and BATTERY</t>
  </si>
  <si>
    <t>inserire qui il numero di registrazione al registro</t>
  </si>
  <si>
    <t>Waste Electrical and Electronic Equipment</t>
  </si>
  <si>
    <t>Rifiuti Elettronici (RAEE)</t>
  </si>
  <si>
    <t>Is any component in your product considered a dangerous goods/hazmat?
Ref: UN framework of international transport, ICAO/IATA, ADR/RID, IMDG</t>
  </si>
  <si>
    <t>Irritant (Y/N)</t>
  </si>
  <si>
    <t>Irritante (S/N)</t>
  </si>
  <si>
    <t>Hazardous Info</t>
  </si>
  <si>
    <t xml:space="preserve">Informazioni Prodotti pericolosi </t>
  </si>
  <si>
    <t>Please add details</t>
  </si>
  <si>
    <t>Subject to BATTERY law?</t>
  </si>
  <si>
    <t>EU Representative appointed by Vendor</t>
  </si>
  <si>
    <t>Distributor_Retailer</t>
  </si>
  <si>
    <t>Importer (third party EU representative available)</t>
  </si>
  <si>
    <t>Importer (third party EU representative NOT available)</t>
  </si>
  <si>
    <t>Manufacturer</t>
  </si>
  <si>
    <t>FIRST DELIVERY DATE AT DC</t>
  </si>
  <si>
    <t>Zoll</t>
  </si>
  <si>
    <t>Quantity</t>
  </si>
  <si>
    <t>Leaflets included? (Y/N) (bounce backs not permitted)</t>
  </si>
  <si>
    <t>Responsible Person in Europe</t>
  </si>
  <si>
    <t>CAT</t>
  </si>
  <si>
    <t>SUBCAT</t>
  </si>
  <si>
    <t>Distributor: any natural or legal person in the supply chain, other than the manufacturer or the importer, who makes a product available on the market. 
The distributor does not assume the full legal responsibility of a product but verifies that the product bears the required conformity marking, that it is correctly labeled and accompanied by the required documents and by instructions and safety information issued at least in the local language of the market where the product is sold within.</t>
  </si>
  <si>
    <t>Manufacturer: any natural or legal person who manufactures a product or has a product designed or manufactured and markets that product under his name or trademark.</t>
  </si>
  <si>
    <r>
      <rPr>
        <u/>
        <sz val="9"/>
        <color theme="1"/>
        <rFont val="Calibri"/>
        <family val="2"/>
        <scheme val="minor"/>
      </rPr>
      <t>Importer:</t>
    </r>
    <r>
      <rPr>
        <sz val="9"/>
        <color theme="1"/>
        <rFont val="Calibri"/>
        <family val="2"/>
        <scheme val="minor"/>
      </rPr>
      <t xml:space="preserve"> any natural or legal person established within the Community who places a product from a third country on the Community market.
</t>
    </r>
    <r>
      <rPr>
        <u/>
        <sz val="9"/>
        <color theme="1"/>
        <rFont val="Calibri"/>
        <family val="2"/>
        <scheme val="minor"/>
      </rPr>
      <t>EU representative:</t>
    </r>
    <r>
      <rPr>
        <sz val="9"/>
        <color theme="1"/>
        <rFont val="Calibri"/>
        <family val="2"/>
        <scheme val="minor"/>
      </rPr>
      <t xml:space="preserve"> any natural or legal person established within the Community who has received a written mandate from a manufacturer established outside the Community to act on his behalf in relation to specified tasks.
Appointment possible for CE marked products ("EU Authorized Representative") and for chemicals ("Only Representative"); mandatory for medical devices.
The liability is up to the EU third party representative. The importer verifies that manufacturer and EU representative have correctly implemented the respective tasks and that the product complies with the applicable requirements.</t>
    </r>
  </si>
  <si>
    <r>
      <rPr>
        <u/>
        <sz val="9"/>
        <color theme="1"/>
        <rFont val="Calibri"/>
        <family val="2"/>
        <scheme val="minor"/>
      </rPr>
      <t>Importer:</t>
    </r>
    <r>
      <rPr>
        <sz val="9"/>
        <color theme="1"/>
        <rFont val="Calibri"/>
        <family val="2"/>
        <scheme val="minor"/>
      </rPr>
      <t xml:space="preserve"> any natural or legal person established within the Community who places a product from a third country on the Community market.
</t>
    </r>
    <r>
      <rPr>
        <u/>
        <sz val="9"/>
        <color theme="1"/>
        <rFont val="Calibri"/>
        <family val="2"/>
        <scheme val="minor"/>
      </rPr>
      <t>EU representative:</t>
    </r>
    <r>
      <rPr>
        <sz val="9"/>
        <color theme="1"/>
        <rFont val="Calibri"/>
        <family val="2"/>
        <scheme val="minor"/>
      </rPr>
      <t xml:space="preserve"> any natural or legal person established within the Community who has received a written mandate from a manufacturer established outside the Community to act on his behalf in relation to specified tasks.
The liability is up to the importer who acts on manufacturer's behalf in the EU market implementing all the relevant actions when necessary (e.g. notifications, registrations, ...).
The importer holds the full set of documents demonstrating the product's compliance (e.g. certificates, test reports,...) and makes available the techical file (CE marked products) within 5 working days since a request of the Authorities.</t>
    </r>
  </si>
  <si>
    <t>WASTE MANAGEMENT</t>
  </si>
  <si>
    <t xml:space="preserve">GESTIONE RIFIUTI </t>
  </si>
  <si>
    <t>PACKAGING WASTE</t>
  </si>
  <si>
    <t>Natural Components</t>
  </si>
  <si>
    <t>Componenti naturali</t>
  </si>
  <si>
    <t>Length (mm)</t>
  </si>
  <si>
    <t>Lunghezza (mm)</t>
  </si>
  <si>
    <t>Länge (mm)</t>
  </si>
  <si>
    <t>Width (mm)</t>
  </si>
  <si>
    <t>Larghezza (mm)</t>
  </si>
  <si>
    <t>Breite (mm)</t>
  </si>
  <si>
    <t>Height (mm)</t>
  </si>
  <si>
    <t>Altezza (mm)</t>
  </si>
  <si>
    <t>Höhe (mm)</t>
  </si>
  <si>
    <t>value</t>
  </si>
  <si>
    <t>valore</t>
  </si>
  <si>
    <t>^ in case of KIT/different product components in the product, please use the table below v</t>
  </si>
  <si>
    <t xml:space="preserve">^nel caso di KIT/prodotti differenti, si prega di utilizzare la tabella riportata più in basso v </t>
  </si>
  <si>
    <t>Please specify material</t>
  </si>
  <si>
    <t>Please specify Textile composition</t>
  </si>
  <si>
    <t>Prezzo</t>
  </si>
  <si>
    <t>Quantità</t>
  </si>
  <si>
    <t>DATA ARRIVO A MAGAZZINO</t>
  </si>
  <si>
    <t>MIN: Length 260, Width 150, Height 120 (mm)
MAX: Length 580, Width 380, Height 380 (mm)</t>
  </si>
  <si>
    <t>specificare il paese di Origine (Made In-Paese di Produzione)</t>
  </si>
  <si>
    <t>specificare il paese di Provenienza (Paese di Partenza Spedizione)</t>
  </si>
  <si>
    <t>PO details</t>
  </si>
  <si>
    <t>&lt;== this field is automatically composed with the sum of all the attributes, if you use this field for a free text, please make sure all attributes are captured</t>
  </si>
  <si>
    <t>PRODUCT 
IMAGE</t>
  </si>
  <si>
    <t>TV Caption/Dubner (Short Description)</t>
  </si>
  <si>
    <t>Vendor Data</t>
  </si>
  <si>
    <t>Product Description</t>
  </si>
  <si>
    <t>Allgemeine Informationen</t>
  </si>
  <si>
    <t>Produktbezeichnung</t>
  </si>
  <si>
    <t>Kontakt für QA/Spec Card - Klärungen (Name und E-Mail-Adresse)</t>
  </si>
  <si>
    <t>Preis</t>
  </si>
  <si>
    <t>Menge</t>
  </si>
  <si>
    <t>Datum Anlieferung Distributionszentrum</t>
  </si>
  <si>
    <t>ATS / Datum Verkaufsfähigkeit</t>
  </si>
  <si>
    <t>Abgangsland</t>
  </si>
  <si>
    <t>PO Informationen</t>
  </si>
  <si>
    <t>Materialangabe</t>
  </si>
  <si>
    <t>^ im Falle eines Sets/verschiedener Bestandteile je Produkt, benutzen Sie bitte die Tabelle unten v</t>
  </si>
  <si>
    <t>&gt;== Wenn der Artikel aus echtem Pelz besteht oder Bestandteile daraus hat, erkundigen Sie sich bei QVC, ob das Produkt in Verkehr gebracht werden darf</t>
  </si>
  <si>
    <t>Kunststoffteile aus Melamin</t>
  </si>
  <si>
    <t>Kunststoffteile aus Polyamid</t>
  </si>
  <si>
    <t>Materialzusammensetzung (für Zollzwecke)</t>
  </si>
  <si>
    <t>Textile Bestandteile</t>
  </si>
  <si>
    <t xml:space="preserve">Grundpreis (ja/nein)
</t>
  </si>
  <si>
    <t>Bitte Zolltarifnummer angeben</t>
  </si>
  <si>
    <t>Bitte Herkunftsland angeben</t>
  </si>
  <si>
    <t>Materialzusammensetzung auswählen</t>
  </si>
  <si>
    <t>Bürsten/Pinsel/Borsten</t>
  </si>
  <si>
    <t>Perlen</t>
  </si>
  <si>
    <t>Brillen/Sonnenbrillen</t>
  </si>
  <si>
    <t>Bitte das Material der Brillengläser angeben</t>
  </si>
  <si>
    <t>Bitte die genaue Perlenart angeben</t>
  </si>
  <si>
    <t>Enthält das Produkt...?</t>
  </si>
  <si>
    <t>Bitte das genaue Material angeben</t>
  </si>
  <si>
    <t>Bitte Materialzusammensetzung angeben</t>
  </si>
  <si>
    <t>PRODUCT &amp; PO</t>
  </si>
  <si>
    <t>PRODOTTO &amp; PO</t>
  </si>
  <si>
    <t>CUSTOM</t>
  </si>
  <si>
    <t>DOGANA</t>
  </si>
  <si>
    <t>ZOLL</t>
  </si>
  <si>
    <t>PO Daten</t>
  </si>
  <si>
    <t>Indicare i materiali della suola e della tomaia</t>
  </si>
  <si>
    <t>Tessile</t>
  </si>
  <si>
    <t>Select fabric framework</t>
  </si>
  <si>
    <t>Si prega di indicare la specie della perla</t>
  </si>
  <si>
    <t>Indicare la composizione tessile</t>
  </si>
  <si>
    <t>Produktbeschreibung</t>
  </si>
  <si>
    <t>Angabe</t>
  </si>
  <si>
    <t>Attribute</t>
  </si>
  <si>
    <t>Produktbild</t>
  </si>
  <si>
    <t>MIN: Länge 260, Breite 150, Höhe 120 (mm)
MAX: Länge 580, Breite 380, Höhe 380 (mm)</t>
  </si>
  <si>
    <t>Tutti i campi se non oscurati con la scritta n/a sono obbligatori e devono essere pertanto compilati dal fornitore. Le informazioni richieste sono informazioni che sono importanti per la corretta gestione del prodotto da parte di QVC ma anche informazioni che verranno fornite ai clienti di QVC quando vorranno scegliere il vostro prodotto. Il fornitore è pertanto responsabile della correttezza e completezza dei dati forniti. In caso di dubbio si prega di far riferimento al team di Quality Assurance.</t>
  </si>
  <si>
    <t>All fields will require mandatory completion if applicable to the product. Correct information should be put in or chosen from the drop down menu. 
The information collected in the Product Specification Card supplies most of QVCs customer facing product information. Any incorrect, false or misleading information given may have a negative effect on product sales.
If you have any queries on how this document requires to be completed please liaise with the QVC Quality Assurance Team.</t>
  </si>
  <si>
    <t xml:space="preserve">
Contact for QA/Spec Card Issues (name and email address)</t>
  </si>
  <si>
    <t>Transport</t>
  </si>
  <si>
    <t>Lagerung &amp; Handhabung</t>
  </si>
  <si>
    <t>Explosiv</t>
  </si>
  <si>
    <t>Gase (Aerosole, Druckgas)</t>
  </si>
  <si>
    <t>Entzündbare Flüssigkeit (Flammpunkt ≤ 60 ° C)</t>
  </si>
  <si>
    <t>Entzündbarer Feststoff</t>
  </si>
  <si>
    <t>Oxidationsmittel / organisches Peroxid</t>
  </si>
  <si>
    <t>Giftige / infektiöse Substanz</t>
  </si>
  <si>
    <t>Radioaktiv</t>
  </si>
  <si>
    <t>Ätzend</t>
  </si>
  <si>
    <t>Diverses (Klasse 9)</t>
  </si>
  <si>
    <t>Lithium Batterie</t>
  </si>
  <si>
    <t>Wird eine Komponente in Ihrem Produkt als Gefahrgut eingestuft?
Ref: UN-Rahmen des internationalen Verkehrs: ICAO/IATA, ADR/RID, IMDG</t>
  </si>
  <si>
    <t>Richtiger technischer Name</t>
  </si>
  <si>
    <t>Klassifizierung (Teilrisiko)</t>
  </si>
  <si>
    <t>Aceton</t>
  </si>
  <si>
    <t>Anteil (%) Aceton angeben</t>
  </si>
  <si>
    <t>Alkohol</t>
  </si>
  <si>
    <t>Anteil (%)  Alkohol angeben</t>
  </si>
  <si>
    <t>Verschlossener Polybeutel für Gefahrgüter (J/N)</t>
  </si>
  <si>
    <t>Verpackungsgruppe</t>
  </si>
  <si>
    <t>Gefahrgutklasse</t>
  </si>
  <si>
    <t>Reizend (J/N)</t>
  </si>
  <si>
    <t>Bitte Details angeben</t>
  </si>
  <si>
    <t>ENTSORGUNGSMANAGEMENT</t>
  </si>
  <si>
    <t>VERPACKUNGSMÜLL</t>
  </si>
  <si>
    <t xml:space="preserve">Verpackungsmüll nach dem Deutschen Verpackungsgesetz (Abfälle einer verkaufsfähigen Einheit (Durchschnittsgewicht für 1 Stück (g))
</t>
  </si>
  <si>
    <t>WEEE und BATTERIEN</t>
  </si>
  <si>
    <t>Bitte tragen Sie hier Ihre WEEE Registrierungsnummer ein</t>
  </si>
  <si>
    <t>WEEE (Elektro- und Elektronikgeräte-Abfall)</t>
  </si>
  <si>
    <t>Unterliegt der Artikel dem Batteriegesetz?</t>
  </si>
  <si>
    <t>BATTERIE-ENTSORGUNG</t>
  </si>
  <si>
    <t>LITHIUM-BATTERIEN</t>
  </si>
  <si>
    <t>LSF - Lichtschutzfaktor</t>
  </si>
  <si>
    <t>QVCs wirtschaftliche Rolle</t>
  </si>
  <si>
    <t>Vom Lieferanten bestellter EU-Vertreter</t>
  </si>
  <si>
    <t>Hersteller</t>
  </si>
  <si>
    <t>Tier</t>
  </si>
  <si>
    <t>Leder (J/N)</t>
  </si>
  <si>
    <t>Echte Daunen &amp; Federn (J/N)</t>
  </si>
  <si>
    <t>Echter Pelz (J/N)</t>
  </si>
  <si>
    <t>Natürliche Bestandteile</t>
  </si>
  <si>
    <t>please indicate the Country of Origin (where the product is manufactured, Made In)</t>
  </si>
  <si>
    <t>please indicate the Country of Departure (Shipped from)</t>
  </si>
  <si>
    <t>Please advise for every specific detail, if it applies to the product (yes/no). If yes, please specify the material/type/source.</t>
  </si>
  <si>
    <t xml:space="preserve">Does the product contain … ? </t>
  </si>
  <si>
    <t>BATTERY DISPOSAL</t>
  </si>
  <si>
    <t>bitte Abgangsland angeben (verschifft von)</t>
  </si>
  <si>
    <t>ADD  TO QA</t>
  </si>
  <si>
    <t>&lt;== Legende: Alle Felder sind Pflichtfelder, wenn sie für das betreffende Produkt zutreffend sind. Die korrekten Informationen sollen eingegeben oder aus drop down Menüs ausgewählt werden.
Die Informationen, die in der Product Specification Card abgefragt werden, bilden einen Großteil der Kundeninformationen. Falsche oder irreführende Informationen können einen negativen Einfluss auf den Verkauf des Produktes haben.
Falls Sie Fragen dazu haben, wie das Dokument auszufüllen ist, kontaktieren Sie bitte das QVC Quality Assurance (QA) Team.</t>
  </si>
  <si>
    <t>To be completed by vendor. If not applicable for the specific item, please enter n/a.</t>
  </si>
  <si>
    <t>Campi che devono essere compilati dal fornitore (campo a testo libero). Se non applicabile si prega di inserire "n/a"</t>
  </si>
  <si>
    <t>verpackungsregister@qvc.com</t>
  </si>
  <si>
    <t xml:space="preserve">&lt;== Verpackungen im Sinne des Verpackungsgesetzes (VerpackG): „Verpackungen, die typischerweise beim privaten Endverbraucher anfallen, sind an einem System zu beteiligen“ – Sollte es in diesem Zusammenhang Unklarheiten geben prüfen Sie bitte den Katalog zur Systembeteiligungspflicht auf der Website der Zentralen Stelle Verpackungsregister (www.verpackungsregister.org).
Bitte listen Sie alle Verpackungskomponenten einer einzelnen, verkaufsfähigen Einheit separat pro QVC SKN und summieren Sie Verpackungen einer Materialklasse (Glas, Papier/Karton, Kunststoff/Plastik…) zu einer einzigen Zahl auf.
Beispiele für systembeteiligungspflichtige Verpackungen: Polybags, Kartonagen, Umschläge, Füllmaterial und Pappeinleger, (Spray-) Dosen, Tiegel, Flaschen, Hangtags etc.
Nicht relevant in diesem Zusammenhang: Transportverpackungen wie Paletten, Stretchfolie, Mastercartons etc.
Wenn Sie zusätzliche Fragen zu diesem Thema haben wenden Sie sich bitte an </t>
  </si>
  <si>
    <t xml:space="preserve">&lt;== Waste components within the meaning of the German Packaging Act: “Material that is typically accumulate as waste with a private household” – If there are any uncertainties, check the system participation requirement catalogue held by the ZSVR at www.verpackungsregister.org
State all waste components for a single saleable unit separately by QVC SKN and sum up all the packaging from one material class in just one figure.
Samples of packaging waste within the meaning of the German Packaging Act: polybags, cardboard, envelopes, filling and stuffing material, tubes, glass bottles, cans, sachets, jars, hangtags etc.
Not relevant in this context: transport packaging as pallets, stretch film, master cartons etc.
If you need any additional support please contact </t>
  </si>
  <si>
    <t xml:space="preserve">Dear vendor, please note that the packaging dimensions submitted in this product specification card is for reference only and is not monitored or accepted by QA. All packaging dimensions need to meet with the Hardgoods/Jewellery logistics manual requirements that has been supplied to yourself on Vendor set up please refer to the section for packaging requirements to understand the requirements for minimum/maximum dimensions and packaging types. After reviewing the logistics manual, if you still require any guidance or information in relation to packaging dimension requirements or type please contact your Vendor compliance team who will be able to clarify any questions you have regarding dimensions and packaging type to ensure operational compliance when receipted at our logistics centres. They can be contacted at the following address: </t>
  </si>
  <si>
    <t>uk-VendorCompliance@qvc.com</t>
  </si>
  <si>
    <t xml:space="preserve"> Italy.SupplyChain.VendorManual@qvc.com</t>
  </si>
  <si>
    <t xml:space="preserve">Lieber Lieferant! Bitte beachten Sie, dass die Verpackungsmaßangaben in dieser Product Specification Card nur als Referenz dienen und nicht von der QA überwacht oder freigegeben werden. Alle Verpackungsmaße müssen den Anforderungen der deutschen Logistikhandbücher entsprechen, die Sie als QVC-Lieferant beim Start unserer Zusammenarbeit erhalten haben. Bitte beachten Sie den Teil Verpackungsanforderungen je Produktkategorie, um die Anforderungen für Mindest-/Maximalmaße und Verpackungsarten zu verstehen. Falls Sie nach Durchsicht des Logistikhandbuches noch Unterstützung oder Informationen zu Verpackungsmaßen oder -arten benötigen, kontaktieren Sie bitte Ihr Operational Vendor Compliance Team. Dieses kann Ihnen bei der Fragenklärung zu Maßen und Verpackungsarten helfen, um die Einhaltung operativer Parameter bei Anlieferung im Logistikzentrum sicherzustellen. Das Team kann über folgende Adresse kontaktiert werden: </t>
  </si>
  <si>
    <t>DE-Vendor-manual@qvc.com</t>
  </si>
  <si>
    <t xml:space="preserve">Dear vendor, please note that the packaging dimensions submitted in this product specification card is for reference only and is not monitored or accepted by QA. All packaging dimensions need to meet with the German logistics manuals' requirements that have been supplied to yourself on Vendor set up. Please refer to the section for packaging requirements to understand the requirements for minimum/maximum dimensions and packaging types. After reviewing the logistics manual, if you still require any guidance or information in relation to packaging dimension requirements or type, please contact your Operational Vendor Compliance Team who will be able to clarify any questions you have regarding dimensions and packaging type to ensure operational compliance when receipted at our logistics centres. They can be contacted at the following address: </t>
  </si>
  <si>
    <t>Italy.SupplyChain.VendorManual@qvc.com</t>
  </si>
  <si>
    <t>bitte Ursprungsland angeben (wo das Produkt gefertigt wird = Made in)</t>
  </si>
  <si>
    <t>Hazardous type</t>
  </si>
  <si>
    <t>Soggetto alla normativa RAEE?</t>
  </si>
  <si>
    <t>Unterliegt der Artikel dem Elektrogesetz?</t>
  </si>
  <si>
    <t>Zusammensetzung / Inhalt (%)</t>
  </si>
  <si>
    <t>Sicherheitsdatenblatt 
erforderlich</t>
  </si>
  <si>
    <t>Il prodotto o uno dei componenti contiene sostanze pericolose?
Ref: Trasporto internazionale di prodotti pericolosi (codici UN) - ICAO/IATA, ADR/RID, IMDG</t>
  </si>
  <si>
    <t>Nome di Spedizione ONU</t>
  </si>
  <si>
    <t>Classe di rischio (Sottocategoria)</t>
  </si>
  <si>
    <t>Punto di Ebollizione (°C)</t>
  </si>
  <si>
    <t>Peso (Kg / l)</t>
  </si>
  <si>
    <t>Contenuto (%)</t>
  </si>
  <si>
    <t>Indicare il contenuto di Acetone in %</t>
  </si>
  <si>
    <t>Alcool</t>
  </si>
  <si>
    <t>Indicare il contenuto di Alcool in %</t>
  </si>
  <si>
    <t>Gruppo di Imballaggio</t>
  </si>
  <si>
    <t>Il prodotto contiene … ?</t>
  </si>
  <si>
    <t>Specificare il materiale delle lenti</t>
  </si>
  <si>
    <t>Specificare il materiale</t>
  </si>
  <si>
    <t>SMALTIMENTO IMBALLAGGI</t>
  </si>
  <si>
    <t>RAEE, PILE E ACCUMULATORI</t>
  </si>
  <si>
    <t>Prodotto soggetto alla normativa PILE e ACCUMULATORI?</t>
  </si>
  <si>
    <t>Pile e Accumulatori</t>
  </si>
  <si>
    <t>Cartone neutro</t>
  </si>
  <si>
    <t>Scatola brandizzata (Retail box)</t>
  </si>
  <si>
    <t>Merce Appesa (GOH)</t>
  </si>
  <si>
    <t>Polybag (sacchetto plastica)</t>
  </si>
  <si>
    <t>Busta imbottita (con pluriball)</t>
  </si>
  <si>
    <t>&lt;== Cartone Neutro (Vendor Carton): Questo tipo di imballaggio può essere utilizzato per spedire direttamente il prodotto al cliente senza ulteriori protezioni aggiunte da QVC. Per questo motivo deve essere conforme ai requisiti del manuale logistico e soddisfare i requisiti di Drop Test.</t>
  </si>
  <si>
    <t>&lt;== Attribute: 
Für QVC ist wichtig, dass Sie den Bereich Attribute ausfüllen. Die Angaben dienen einer vollständigen Produktbeschreibung und teilweise auch als Verkaufsargumente.</t>
  </si>
  <si>
    <t>Se il prodotto contiene una o più batterie al litio, il prodotto potrebbe essere soggetto ai regolamenti  sul trasporto di merci pericolose, si prega di compilare anche la tabella dedicata</t>
  </si>
  <si>
    <t xml:space="preserve">Sollte eine beigefügte Batterie oder Akku ein „Lithium-Typ“ sein, muss Ihr Produkt eventuell als „Transport von gefährlichen Gütern“ gekennzeichnet werden.  Bitte füllen Sie in diesem Fall die folgende Tabelle aus. 
</t>
  </si>
  <si>
    <t>in case of kit or presence of different components please use the table at the end of this section</t>
  </si>
  <si>
    <t>in caso di Kit o di presenza di diversi componenti, si prega di utilizzare la tabella alla fine della sezione</t>
  </si>
  <si>
    <t>im Falle eines Sets/verschiedener Bestandteile je Produkt, benutzen Sie bitte die Tabelle unten</t>
  </si>
  <si>
    <t xml:space="preserve">Voce doganale (codice merceologico doganale / intrastat): questo codice numerico viene assegnato al prodotto sulla base della sua descrizione, ed è fondamentale per l'espletamento delle formalità doganali  </t>
  </si>
  <si>
    <t>Zoll-Warentarifnummer: diese Klassifizierungsnummer basiert auf der Produktbeschreibung und ist zur korrekten Zollabfertigung nötig</t>
  </si>
  <si>
    <t>Gentile fornitore, le dimensioni dell'imballaggio fornite in questa scheda tecnica prodotto sono solo di riferimento e non sono monitorate o accettate dal QA. Tutte le dimensioni dell'imballaggio devono soddisfare i requisiti del manuale di logistica che vi è stato fornito durante l’onboarding, fare riferimento alla sezione per i requisiti di imballaggio per comprendere i requisiti per le dimensioni minime / massime e i tipi di imballaggio. Dopo aver esaminato il manuale logistico, se sono necessari approfondimenti o spiegazioni in relazione ai requisiti delle dimensioni o del tipo di imballaggio, vi preghiamo di contattare il team di Vendor Compliance Logistica che sarà in grado di chiarire eventuali domande per garantire la conformità operativa al momento della ricezione a i nostri centri logistici. Il team può essere contattato al seguente indirizzo:</t>
  </si>
  <si>
    <t>&lt;== Fotografie Prodotto
Inserire una foto assicurandosi che tutti i componenti siano ben visibili.  Utilizzare il tab "IMAGES" per aggiungere foto di dettaglio</t>
  </si>
  <si>
    <t>&lt;== S. Abschnitt 14 des Sicherheitsdatenblattes. Eine UN-Nummer wird wie folgt angegeben: Die Buchstaben "UN" gefolgt von einer vierstelligen Nummer, die das Gefahrgut und die Artikel im Rahmen des internationalen Transportes identifiziert. Falls das Produkt Teil eines Sets mit mehreren UN-Nummern ist, geben Sie bitte alle UN-Nummern an und reichen Kopien aller Sicherheitsdatenblätter ein.</t>
  </si>
  <si>
    <t>&lt;== S. Abschnitt 14 des Sicherheitsdatenblattes, z. B. "Parfümerie-Produkte"</t>
  </si>
  <si>
    <t>&lt;== S. Abschnitt 14 des Sicherheitsdatenblattes. Gefahrgüter können zusätzliche Klassifizierungen haben, die als Teilrisiko bezeichnet werden, z. B. 8 (5.1)</t>
  </si>
  <si>
    <t>&lt;== S. Abschnitt 14 des Sicherheitsdatenblattes. Verpackungsgruppen werden in Römischen Ziffern angegeben (I,II,III) - einige Gefahrgüter werden nicht in Verpackungsgruppen eingeteilt.</t>
  </si>
  <si>
    <t>&lt;== S. Abschnitt 9 des Sicherheitsdatenblattes. Flammpunkt in Celsius (°C) angeben.</t>
  </si>
  <si>
    <t>&lt;== S. Abschnitt 9 des Sicherheitsdatenblattes. Siedepunkt in Celsius (°C) angeben.</t>
  </si>
  <si>
    <t>DE-QA-Vendor-Compliance@qvc.com</t>
  </si>
  <si>
    <t xml:space="preserve"> </t>
  </si>
  <si>
    <t>Hazardous weight/volume (Kg/L)</t>
  </si>
  <si>
    <t>Voltage</t>
  </si>
  <si>
    <t>mAh</t>
  </si>
  <si>
    <t>Quantità sostanza pericolosa
 (l or Kg)</t>
  </si>
  <si>
    <t>Capacity: Wh Calculator (from Voltage and mAh)</t>
  </si>
  <si>
    <t>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t>
  </si>
  <si>
    <t>uk-customs@qvc.com</t>
  </si>
  <si>
    <t>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t>
  </si>
  <si>
    <t>Italy.SupplyChain@qvc.com</t>
  </si>
  <si>
    <t>de-zoll@qvc.com</t>
  </si>
  <si>
    <t xml:space="preserve">•	For POLYAMIDE product e.g. Nylon, primary aromatic amines consigned from Hong Kong or China and intended to come into contact with food, must not be released in a detectable quantity (the detection quantity is 0.01mg/kg) – please state the quantity in mg
•	For MELAMINE product, formaldehyde and intended to come into contact with food, should not be released at a quantity exceeding 15mg/kg – please state the quantity in mg
</t>
  </si>
  <si>
    <t>Note this regulation only applies to articles consigned from Hong Kong or China ==&gt;</t>
  </si>
  <si>
    <t>Nota: questa regolamentazione si applica solo agli articoli importati da Hong Kong o Cina ==&gt;</t>
  </si>
  <si>
    <t>• Für POLYAMID-Produkte, z. B. Nylon, dürfen primäre aromatische Amine, die aus Hongkong oder China geliefert werden und mit Lebensmitteln in Kontakt kommen sollen, nicht in einer nachweisbaren Menge freigesetzt werden (die Nachweismenge beträgt 0,01 mg / kg) - bitte geben Sie die Menge in an mg
• Bei MELAMIN-Produkten darf Formaldehyd, das mit Lebensmitteln in Kontakt kommen soll, nicht in einer Menge von mehr als 15 mg / kg freigesetzt werden. Bitte geben Sie die Menge in mg an</t>
  </si>
  <si>
    <t>Ruolo Economico di QVC</t>
  </si>
  <si>
    <t>Responsabile EU nominato dal Fornitore</t>
  </si>
  <si>
    <t>fabbricante</t>
  </si>
  <si>
    <t>Animale</t>
  </si>
  <si>
    <t>Irritante</t>
  </si>
  <si>
    <t>Nocivo</t>
  </si>
  <si>
    <t>&lt;== product name, please enter a model/type name, if applicable, e. g. “Alice “ as a bag type</t>
  </si>
  <si>
    <t>&lt;== Produktbezeichung, Bitte geben Sie, falls vorhanden, eine Modell/Typen-Bezeichnung an.</t>
  </si>
  <si>
    <t xml:space="preserve">&lt;== Nome prodotto, si prega di indicare il nome/modello del prodotto, se applicabile come ad esempio "Alice" per una borsa </t>
  </si>
  <si>
    <t>Update 1</t>
  </si>
  <si>
    <t>First issue</t>
  </si>
  <si>
    <t>Update 2</t>
  </si>
  <si>
    <t>Update 3</t>
  </si>
  <si>
    <t>gestapelt</t>
  </si>
  <si>
    <t>Bitte geben Sie für jedes Detail an, ob es für das Produkt gilt (ja / nein). Wenn ja, geben Sie bitte das Material / den Typ / den Ursprung an.</t>
  </si>
  <si>
    <t>Per ogni dettaglio, indicare se si applica al prodotto (sì / no). In caso affermativo, indicare il materiale / tipo / origine.</t>
  </si>
  <si>
    <t>Gesamtgewicht (g)</t>
  </si>
  <si>
    <t>&lt;== Produktbilder
Bitte stellen Sie sicher, dass alle Bestandteile klar zu erkennen sind. Zusätzliche Detailbilder können über Hochladen (nacheinander) oder Einfügen von Screenshots auf der Registerkarte "BILDER / IMAGES" eingefügt werden</t>
  </si>
  <si>
    <t>&lt;== Der Versandkarton ist ein , gemäß den QVC-Logistikanforderungen, direkt versandfähiger Karton, welcher 1:1 zum Kunden gesandt werden kann.</t>
  </si>
  <si>
    <t>Siedepunkt (°C)</t>
  </si>
  <si>
    <t>&lt;== Bitte geben Sie die Anzahl der einzelnen Behälter/Flaschen des Gefahrguts in der Verkaufseinheit an.</t>
  </si>
  <si>
    <t xml:space="preserve">Schuhe
</t>
  </si>
  <si>
    <t>Bitte Sohlen- und Obermaterial angeben</t>
  </si>
  <si>
    <t>Gefahrgut Gewicht/Volumen (Kg/l)</t>
  </si>
  <si>
    <t>Formula is (mAh)*(V)/1000 = (Wh). For example, if you have a 300mAh battery rated at 5V, the power is 300mAh * 5V / 1000 = 1.5Wh.</t>
  </si>
  <si>
    <t xml:space="preserve">Die Formel lautet (mAh)*(V)/1000 = (Wh)
Beispiel: Wenn Sie eine 300mAh-Batterie mit einer Nennspannung von 5V haben, beträgt die Leistung 300mAh * 5V / 1000 = 1,5Wh.  </t>
  </si>
  <si>
    <t>Kapazität: Wh-Umrechner (aus Spannung und mAh)</t>
  </si>
  <si>
    <t>Spannung</t>
  </si>
  <si>
    <t xml:space="preserve">Wh (Lithium-Ionen) </t>
  </si>
  <si>
    <t>S/N</t>
  </si>
  <si>
    <t>J/N</t>
  </si>
  <si>
    <t>&lt;== Reizend - Optionen: bitte Zutreffendes auswählen</t>
  </si>
  <si>
    <t>Sehr geehrter Lieferant, nehmen Sie bitte zur Kenntnis, dass die unten aufgeführten Anforderungen entscheidend sind, um sicherzustellen, dass die Regeln und Vorschriften zur Einhaltung der Zollvorschriften erfüllt werden. Detaillierte Produktinformationen, einschließlich darüber, was das Produkt ist, woraus es besteht und welche Hauptfunktion es hat, sowie sein Herkunftsland (Herstellung) untermauern unsere Position zur Einhaltung der Vorschriften und stellen sicher, dass operative und rechtliche Anforderungen erfüllt werden können. Es ist auch wichtig, dass diese Informationen zur Unterstützung der von Ihnen als Lieferant (während der Importphase) gelieferten Handelsdokumentation zur Verfügung gestellt werden und nicht mit den Anforderungen des Handbuchs für Hartwaren-/Schmucklogistik übereinstimmen, das Ihnen bei der Einrichtung des Lieferanten zur Verfügung gestellt wurde. Bitte lesen Sie den Abschnitt über die Anforderungen an die Handelsdokumentation, um die für Zollzwecke verwendeten Schlüsselinformationen zu verstehen. Wenn Sie nach der Durchsicht des Logistikhandbuchs immer noch Anleitung in Bezug auf Produktinformationen benötigen, die für Zollzwecke verwendet werden, wenden Sie sich bitte an das Zoll-Team, das in der Lage sein wird, Ihre Fragen zu diesem Bereich zu klären. Sie können kontaktiert werden unter:</t>
  </si>
  <si>
    <t>Bitte beachten Sie, dass diese Regelung nur für Artikel aus Hongkong oder China gilt ==&gt;</t>
  </si>
  <si>
    <t>Certification number</t>
  </si>
  <si>
    <t>Certification expiry date</t>
  </si>
  <si>
    <t>Numero certificato</t>
  </si>
  <si>
    <t>Data scadenza</t>
  </si>
  <si>
    <t>Zertifizierungsnummer</t>
  </si>
  <si>
    <t>Angabe Gültigkeit bis</t>
  </si>
  <si>
    <t>Prezzo per unità di misura (S/N)</t>
  </si>
  <si>
    <t>Prodotto Pericoloso sigillato in Polybag S/N</t>
  </si>
  <si>
    <t>Pericoloso (S/N)</t>
  </si>
  <si>
    <t>Verpackungsgröße (Kg / l)</t>
  </si>
  <si>
    <t>Vera Pelle (S/N)</t>
  </si>
  <si>
    <t>Händler/Einzelhändler</t>
  </si>
  <si>
    <t>Importeur (Verantwortliche Person in Europa vorhanden)</t>
  </si>
  <si>
    <t>Importeur (KEINE verantwortliche Person in Europa vorhanden)</t>
  </si>
  <si>
    <t>Distributore_Retailer</t>
  </si>
  <si>
    <t>Importatore (Rappresentante Europeo disponibile e diverso da QVC)</t>
  </si>
  <si>
    <t>Importatore (Rappresentante Europeo NON disponibile)</t>
  </si>
  <si>
    <t>MIN: Lunghezza 260, Larghezza 150, Altezza 120 (mm)
MAX: Lunghezza 580, Larghezza 380, Altezza 380 (mm)</t>
  </si>
  <si>
    <t>&lt;== Dieses Feld wird automatisch befüllt mit der Summe aller Attribute. Falls Sie dieses Feld für einen Freitext nutzen, stellen Sie sicher, dass alle Attribute aufgeführt sind.</t>
  </si>
  <si>
    <t>Italy.QA@qvc.com</t>
  </si>
  <si>
    <t xml:space="preserve">&lt;== Attributi
Gli attributi sono rilevanti per la creazione completa della descrizione prodotto (LD); è importante che tutti i campi applicabili siano correttamente compilati. Queste informazioni sono utilizzate da diversi reparti QVC e in particolare per la presentazione del prodotto nel sito web di QVC e la preparazione degli show
</t>
  </si>
  <si>
    <t>&lt;== Dubner/TV caption (Descrizione breve)
Indicare la descrizione breve (nome) del prodotto; la stessa verrà visualizzata dal cliente nella grafica di tutte le piattaforme  (TV/web/mobile/tablet). La descrizione deve comprendere il BRAND e il NOME DEL PRODOTTO</t>
  </si>
  <si>
    <t>&lt;== questo campo si compila in automatico quale somma degli attributi riportati in tabella, il campo può essere utilizzato anche come campo libero, in caso accertarsi di riportare tutte le informazioni richieste negli attributi. In alternativa aggiungere le informazioni mancanti nel campo "INFORMAZIONI AGGIUNTIVE"</t>
  </si>
  <si>
    <t>&lt;== In Caso di prodotto importato in EU: 
indicare il Nome e l'indirizzo della società responsabile dell'importazione in Europa del prodotto fornito a QVC</t>
  </si>
  <si>
    <t>&lt;== Tipologia Packaging: descrivere il packaging utilizzato per realizzare l’unità di vendita QVC. In caso di Polybags o GOH (capi appesi) non è necessario indicare le misure</t>
  </si>
  <si>
    <t>Indicare temperature limite di stoccaggio a magazzino</t>
  </si>
  <si>
    <t>&lt;== Varianti offerte 
Per favore specificate tutte le differenti varianti possibili per questo articolo: Taglia, Colore, Opzioni....
Per le categorie Beauty, Casa e Tessile Casa le tre colonne possono essere utilizzate in modo indipendente per specificare i contenuti del kit/set (COMPONENTE) e/o per indicare le diverse varianti colore/taglia che determinano i differenti SKU. 
Per la categoria fashion (Abbigliamento, Scarpe, Accessori, Gioielli) utilizzare le colonne Taglie e Colori per elencare le varianti</t>
  </si>
  <si>
    <t>ITYSpecCardQueries@qvc.com</t>
  </si>
  <si>
    <t>• Per i prodotti in POLIAMMIDE, ad es. Nylon, le ammine aromatiche primarie spedite da Hong Kong o dalla Cina e destinate a venire a contatto con gli alimenti, non devono essere rilasciate in quantità rilevabile (la quantità rilevata è 0,01 mg / kg) - indicare la quantità in mg
• Per il prodotto in MELAMINA, la formaldeide e destinata a venire a contatto con gli alimenti non deve essere rilasciata in quantità superiori a 15 mg / kg - indicare la quantità in mg</t>
  </si>
  <si>
    <t>Voltaggio</t>
  </si>
  <si>
    <t>mg (Metall)</t>
  </si>
  <si>
    <t>&lt;== Hazardous Water Miscible. Liquids or substances which are soluble in water</t>
  </si>
  <si>
    <t>&lt;== Harmful options. Please mark (tick or star) the options which are relevant to the product</t>
  </si>
  <si>
    <t>&lt;== Please insert the volume/weight only of the hazardous items within the SKN (total NET weight/volume - Kg/l)</t>
  </si>
  <si>
    <t>&lt;== Please enter the number of hazardous items within the SKN</t>
  </si>
  <si>
    <t>&lt;== Indicare il numero di pezzi (bottiglie/prodotti) pericolosi nell'articolo</t>
  </si>
  <si>
    <t>&lt;== Indicare la quantità sostanza pericolosa: il peso del prodotto primario contenente sostanze pericolose (in litri o kilogrammi)</t>
  </si>
  <si>
    <t>Capacita': Tabella per calcolare i Wh (a partire dal Voltaggio e i mAh)</t>
  </si>
  <si>
    <t>La formula è (mAh)*(V)/1000 = (Wh). Per esempio Se si dispone di una batteria da 300 mAh con una tensione nominale di 5 V, la potenza sarà 300 mAh * 5 V / 1000 = 1,5 Wh.</t>
  </si>
  <si>
    <t>IMPORTANT INSTRUCTION FOR ACCURATE COMPLETION:</t>
  </si>
  <si>
    <t>Valuta</t>
  </si>
  <si>
    <t>Währung</t>
  </si>
  <si>
    <t>USD ($)</t>
  </si>
  <si>
    <t>GBP (£)</t>
  </si>
  <si>
    <t>EUR (€)</t>
  </si>
  <si>
    <t>CAD (C$)</t>
  </si>
  <si>
    <t>&lt;== Vedi sezione 14 della MSDS (Material Safety Data Sheet). Un codice UN è indicato con le lettere "UN" seguite da un numero a 4 cifre che identifica il prodotto pericoloso ai sensi della normativa internazionale sul trasporto dei materiali pericolosi. Se il prodotto è parte di un set con più di un codice UN, si prega di riportare di seguito tutti i codici UN e di inviare tutte le schede di sicurezza.</t>
  </si>
  <si>
    <t>&lt;== Vedi sezione 14 della Scheda di Sicurezza.  Es. "Prodotti Profumeria"</t>
  </si>
  <si>
    <t>Wh (Lithium Ion)</t>
  </si>
  <si>
    <t>mg (Lithium Metal)</t>
  </si>
  <si>
    <t>Wh (Ioni di Litio)</t>
  </si>
  <si>
    <t>mg (Litio-metallo)</t>
  </si>
  <si>
    <t>&lt;== Numero Batterie: Indicare il numero di batterie per tipologia, incluse nel prodotto</t>
  </si>
  <si>
    <t>&lt;== Vedi sezione 14 della Scheda di Sicurezza. I materiali pericolosi possono includere sottocategorie di rischio, ad esempio 5.1</t>
  </si>
  <si>
    <t>&lt;== Vedi sezione 14 della Scheda di Sicurezza. I gruppi di imballaggio sono indicati in numeri romani I,II,III - Alcuni prodotti pericolosi non richiedono gruppo di imballaggio.</t>
  </si>
  <si>
    <t>&lt;== Vedi sezione 9 della Scheda di Sicurezza. Inserire flash point in gradi Celsius °C</t>
  </si>
  <si>
    <t>&lt;== Vedi sezione 9 della Scheda di Sicurezza. Inserire punto di ebollizione in gradi Celsius °C</t>
  </si>
  <si>
    <t>&lt;== Attributes - Long Description (LD)
Those attributes are used to create the LD and it is critical that you complete and highlight all applicable fields in this section; those information are also used for web description, on air shows and all compliance processes within the business.</t>
  </si>
  <si>
    <t>Per favore indicare il tipo di formula di ciascun componente (ai fini doganali) per ogni componente del set (es polvere, crema, emulsione…)</t>
  </si>
  <si>
    <r>
      <t xml:space="preserve">&lt;== Imballagio ai sensi ai sensi della nuova Legge tedesca sugli imballaggi: " imballaggi che sono prevalentemente a contatto con il prodotto e che tipicamente sono destinati al consumatore privato finale e in quanto tali </t>
    </r>
    <r>
      <rPr>
        <i/>
        <sz val="10"/>
        <rFont val="Calibri Light"/>
        <family val="2"/>
        <scheme val="major"/>
      </rPr>
      <t>soggetto di partecipazione al sistema</t>
    </r>
    <r>
      <rPr>
        <sz val="10"/>
        <rFont val="Calibri Light"/>
        <family val="2"/>
        <scheme val="major"/>
      </rPr>
      <t xml:space="preserve">" - In caso di dubbi in questo contesto, consultare il catalogo sull'obbligo di partecipazione al sistema sul sito web del registro centrale degli imballaggi (www .packungsregister.org).
Si prega di elencare tutti i componenti dell'imballaggio di una singola unità di vendita separatamente per ogni SKU QVC e di sommare gli imballaggi di una classe di materiale (vetro, carta / cartone, plastica / plastica ...) a un unico numero.
Esempi di imballaggi che richiedono la partecipazione del sistema: sacchetti di plastica, scatole di cartone, buste, materiale di riempimento e inserti di cartone, bombolette (spray), barattoli, bottiglie, cartellini, ecc.
Non rilevante in questo contesto: imballaggi per il trasporto come pallet, film estensibile, cartoni master, ecc.
In caso di ulteriori domande su questo argomento, contattare: </t>
    </r>
  </si>
  <si>
    <r>
      <t>Customs Tariff (intrastat commodity code): this</t>
    </r>
    <r>
      <rPr>
        <b/>
        <strike/>
        <sz val="10"/>
        <rFont val="Calibri Light"/>
        <family val="2"/>
        <scheme val="major"/>
      </rPr>
      <t xml:space="preserve"> </t>
    </r>
    <r>
      <rPr>
        <sz val="10"/>
        <rFont val="Calibri Light"/>
        <family val="2"/>
        <scheme val="major"/>
      </rPr>
      <t xml:space="preserve">classification number is assigned based on the product description and is essential to customs clearance procedures (see attributes for sets) </t>
    </r>
  </si>
  <si>
    <t xml:space="preserve">&lt;== Product Images
Please insert a global picture where all components are clearly visible.  Additional detail pictures can be inserted in the "IMAGES" dedicated tab </t>
  </si>
  <si>
    <t>Please indicate product composition (customs purpose) for each component within the set i.e. powder or cream based etc.  </t>
  </si>
  <si>
    <t>&lt;== WEEE Weight (g): Enter the weight in grams including all electrical components</t>
  </si>
  <si>
    <t>&lt;== Battery Qty. State the number of batteries by type supplied with the product.</t>
  </si>
  <si>
    <t>If one or more of the batteries / accumulators are a Lithium Type, the product may fall under The Transportation of Dangerous Goods. Please complete also the table below</t>
  </si>
  <si>
    <t xml:space="preserve">&lt;== Fiber composition textile: please state all fiber composition for each material/fabric available on the article,  according to the care and composition label that will be sewn on the product.  Follow the European/local legal requirements, no abbreviations, fibers in decreasing order, only allowed fiber names and not commercial … </t>
  </si>
  <si>
    <t xml:space="preserve">&lt;== Care Instructions: please select the correct care instruction according to the care and composition label that will be sewn on the product. </t>
  </si>
  <si>
    <t>&lt;== Additional Care Instruction: : Only if applicable for the product: please state additional care instructions according to the care and composition label that will be sewn on the product label</t>
  </si>
  <si>
    <t>&lt;== Footwear: Material Composition: please select and state the material for each part of the shoe according to the Pictogram that will  be insert on each Product .The pictogram in the shoe must consist of the symbols for the shoe parts and for the materials according to the legal regulation</t>
  </si>
  <si>
    <r>
      <t>- Please confirm the Customs Tariff (intrastat commodity code): this</t>
    </r>
    <r>
      <rPr>
        <b/>
        <strike/>
        <sz val="10"/>
        <rFont val="Calibri Light"/>
        <family val="2"/>
        <scheme val="major"/>
      </rPr>
      <t xml:space="preserve"> </t>
    </r>
    <r>
      <rPr>
        <sz val="10"/>
        <rFont val="Calibri Light"/>
        <family val="2"/>
        <scheme val="major"/>
      </rPr>
      <t xml:space="preserve">classification number is assigned based on the product description and is essential to customs clearance procedures (see attributes for sets) </t>
    </r>
  </si>
  <si>
    <t>Produttore: qualsiasi persona fisica o giuridica che fabbrica un prodotto o fa progettare o fabbricare un prodotto e lo commercializza con il proprio nome o marchio.</t>
  </si>
  <si>
    <t>Distributore: qualsiasi persona fisica o giuridica nella catena di fornitura, diversa dal produttore o dall'importatore, che mette un prodotto a disposizione sul mercato.
Il distributore non si assume la piena responsabilità legale di un prodotto ma verifica che il prodotto rechi il marchio di conformità richiesto, che sia correttamente etichettato e accompagnato dai documenti richiesti e dalle istruzioni e informazioni sulla sicurezza emesse almeno nella lingua locale del mercato in cui il prodotto viene venduto all'interno.</t>
  </si>
  <si>
    <t>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Nomina possibile per prodotti marcati CE ("Rappresentante Autorizzato UE") e per prodotti chimici ("Rappresentante Unico"); obbligatorio per i dispositivi medici.
La responsabilità spetta al rappresentante terzo dell'UE. L'importatore verifica che il produttore e il rappresentante UE abbiano correttamente implementato i rispettivi compiti e che il prodotto sia conforme ai requisiti applicabili.</t>
  </si>
  <si>
    <t>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La responsabilità spetta all'importatore che agisce per conto del produttore nel mercato dell'UE attuando tutte le azioni pertinenti quando necessario (ad esempio notifiche, registrazioni, ...).
L'importatore detiene la serie completa di documenti che dimostrano la conformità del prodotto (es.certificati, rapporti di prova, ...) e mette a disposizione il fascicolo tecnico (prodotti marcati CE) entro 5 giorni lavorativi dalla richiesta delle Autorità.</t>
  </si>
  <si>
    <t>&lt;== Gefahrgut Inhalt in Liter (l) oder Kg: bitte Inhalt des Hauptproduktes angeben</t>
  </si>
  <si>
    <t>Apparel</t>
  </si>
  <si>
    <t>Abbigliamento</t>
  </si>
  <si>
    <t>Bekleidung</t>
  </si>
  <si>
    <t>Intimate</t>
  </si>
  <si>
    <t>Intimo</t>
  </si>
  <si>
    <t>Schuhe</t>
  </si>
  <si>
    <t>Home Textile</t>
  </si>
  <si>
    <t>Tessile Casa</t>
  </si>
  <si>
    <t>Bra</t>
  </si>
  <si>
    <t>Carpets, doormats, bathmats</t>
  </si>
  <si>
    <t>Table linen</t>
  </si>
  <si>
    <t>Socks &amp; Tights</t>
  </si>
  <si>
    <t>Decorated pillows</t>
  </si>
  <si>
    <t xml:space="preserve"> Brand</t>
  </si>
  <si>
    <t xml:space="preserve">Descrizione vestibilità </t>
  </si>
  <si>
    <t>Dettagli</t>
  </si>
  <si>
    <t xml:space="preserve"> Additional Info</t>
  </si>
  <si>
    <t>Informazioni Aggiuntive</t>
  </si>
  <si>
    <t xml:space="preserve"> Fitting features</t>
  </si>
  <si>
    <t xml:space="preserve"> Material</t>
  </si>
  <si>
    <t xml:space="preserve"> Fit </t>
  </si>
  <si>
    <t xml:space="preserve"> Leg opening</t>
  </si>
  <si>
    <t xml:space="preserve"> Waistband</t>
  </si>
  <si>
    <t xml:space="preserve"> Crotch</t>
  </si>
  <si>
    <t xml:space="preserve"> Product category</t>
  </si>
  <si>
    <t xml:space="preserve"> Product description (function/design)</t>
  </si>
  <si>
    <t xml:space="preserve"> Dimensions</t>
  </si>
  <si>
    <t xml:space="preserve"> Colour / description of front and back side</t>
  </si>
  <si>
    <t xml:space="preserve"> Produktgruppe</t>
  </si>
  <si>
    <t xml:space="preserve"> Foam quality/density</t>
  </si>
  <si>
    <t xml:space="preserve"> Cover</t>
  </si>
  <si>
    <t xml:space="preserve"> Quilting </t>
  </si>
  <si>
    <t>Do not wash</t>
  </si>
  <si>
    <t>Only oxygen bleach allowed</t>
  </si>
  <si>
    <t>Do not tumble dry</t>
  </si>
  <si>
    <t>Mild drying processes</t>
  </si>
  <si>
    <t>Iron at low temperature</t>
  </si>
  <si>
    <t>Professional dry-cleaning in: perchloroethylene, hydrocarbons (heavy benzines)</t>
  </si>
  <si>
    <t>Do not dry-clean</t>
  </si>
  <si>
    <t>Product Labelling</t>
  </si>
  <si>
    <t>Shoe Last</t>
  </si>
  <si>
    <t>Use only second care label if instructions are different within one item! 
i.e. jacket with detachable fake fur collar</t>
  </si>
  <si>
    <t>Utilizzare i campi nella seconda colonna con le istruzioni di manutenzione e cura solo diverse all'interno dello stesso item (es. giacca con collo in similpelliccia removibile)</t>
  </si>
  <si>
    <t>Zweite Pflegeangabe nur eintragen, wenn innerhalb eines Artikels zwei unterschiedliche Pflegevorgaben nötig sind! Z. B. Jacke mit abnehmbarem Webpelzkragen.</t>
  </si>
  <si>
    <t>CARE INSTRUCTION</t>
  </si>
  <si>
    <t>SIMBOLI DI CURA</t>
  </si>
  <si>
    <t>PFLEGEANLEITUNG</t>
  </si>
  <si>
    <t>Material Composition Textiles</t>
  </si>
  <si>
    <t>Composizione dei materiali tessili</t>
  </si>
  <si>
    <t>MATERIALZUSAMMENSETZUNG Textilien</t>
  </si>
  <si>
    <t>describe component</t>
  </si>
  <si>
    <t>componente</t>
  </si>
  <si>
    <t>Bestandteil angeben</t>
  </si>
  <si>
    <t>Additional Care Instruction</t>
  </si>
  <si>
    <t>Istruzioni aggiuntive di manutenzione</t>
  </si>
  <si>
    <t>Zusätzliche Pflegehinweise</t>
  </si>
  <si>
    <t>Shoulder</t>
  </si>
  <si>
    <t>Spalle</t>
  </si>
  <si>
    <t>Schulter</t>
  </si>
  <si>
    <t>Chest/Bust</t>
  </si>
  <si>
    <t>Petto</t>
  </si>
  <si>
    <t>Brust</t>
  </si>
  <si>
    <t>Waist</t>
  </si>
  <si>
    <t>Vita</t>
  </si>
  <si>
    <t>Taille</t>
  </si>
  <si>
    <t>Hip</t>
  </si>
  <si>
    <t xml:space="preserve">Fianchi </t>
  </si>
  <si>
    <t>Hüfte</t>
  </si>
  <si>
    <t>Length</t>
  </si>
  <si>
    <t>Lunghezza totale (HPS or CB)</t>
  </si>
  <si>
    <t>Länge</t>
  </si>
  <si>
    <t>Sleeve length</t>
  </si>
  <si>
    <t xml:space="preserve">Lunghezza manica </t>
  </si>
  <si>
    <t>Ärmellänge</t>
  </si>
  <si>
    <t>Sweep</t>
  </si>
  <si>
    <t xml:space="preserve">Fondo orlo </t>
  </si>
  <si>
    <t>Saumweite</t>
  </si>
  <si>
    <t>In Seam</t>
  </si>
  <si>
    <t>Interno gamba</t>
  </si>
  <si>
    <t>Schrittlänge</t>
  </si>
  <si>
    <t>Out Seam</t>
  </si>
  <si>
    <t>Esterno gamba</t>
  </si>
  <si>
    <t>Seitenlänge</t>
  </si>
  <si>
    <t>MEASUREMENT CHART please state all measurements in cm</t>
  </si>
  <si>
    <t>SCHEDA MISURE CAPO (indicare le misure in cm)</t>
  </si>
  <si>
    <t>MASSTABELLE - Bitte alle Maße in cm angeben.</t>
  </si>
  <si>
    <t>MEASUREMENT CHART</t>
  </si>
  <si>
    <t>SCHEDA MISURE CAPO</t>
  </si>
  <si>
    <t>Footwear</t>
  </si>
  <si>
    <t>Calzature</t>
  </si>
  <si>
    <t>SCHEDA MISURE (indicare le misure in cm)</t>
  </si>
  <si>
    <t>Height of Boot</t>
  </si>
  <si>
    <t>Altezza stivale</t>
  </si>
  <si>
    <t>Schafthöhe</t>
  </si>
  <si>
    <t>Opening circumference</t>
  </si>
  <si>
    <t>Circonferenza apertura</t>
  </si>
  <si>
    <t>Schaftweite/Umfang</t>
  </si>
  <si>
    <t>Heel Height</t>
  </si>
  <si>
    <t>Altezza Tacco</t>
  </si>
  <si>
    <t>Absatzhöhe</t>
  </si>
  <si>
    <t>Plateau Height (CM)</t>
  </si>
  <si>
    <t>Altezza Plateau in cm</t>
  </si>
  <si>
    <t>Plateauhöhe in cm</t>
  </si>
  <si>
    <t>Sole Material Composition</t>
  </si>
  <si>
    <t>Materialangabe Sohle</t>
  </si>
  <si>
    <t>Pictogram 1</t>
  </si>
  <si>
    <t>Pittogramma 1</t>
  </si>
  <si>
    <t>Piktogramm 1</t>
  </si>
  <si>
    <t>Pictogram 2</t>
  </si>
  <si>
    <t>Pittogramma 2</t>
  </si>
  <si>
    <t>Piktogramm 2</t>
  </si>
  <si>
    <t>Pictogram 3</t>
  </si>
  <si>
    <t>Pittogramma 3</t>
  </si>
  <si>
    <t>Piktogramm 3</t>
  </si>
  <si>
    <t>Outer</t>
  </si>
  <si>
    <t>Tomaia</t>
  </si>
  <si>
    <t>Außenmaterial</t>
  </si>
  <si>
    <t>Inner</t>
  </si>
  <si>
    <t>Interno</t>
  </si>
  <si>
    <t>Futter und Decksohle</t>
  </si>
  <si>
    <t>Sole</t>
  </si>
  <si>
    <t>Suola</t>
  </si>
  <si>
    <t>Laufsohle</t>
  </si>
  <si>
    <t>Shoe above Ankle ? (Y/N)</t>
  </si>
  <si>
    <t>La scarpa copre la caviglia  (S/N)</t>
  </si>
  <si>
    <t>Bags and Accessories</t>
  </si>
  <si>
    <t>Borse e Accessori</t>
  </si>
  <si>
    <t>Taschen und Accessoires</t>
  </si>
  <si>
    <t>Composizione - Borse e Accessori</t>
  </si>
  <si>
    <t>Material je Bestandteil</t>
  </si>
  <si>
    <t>Straps</t>
  </si>
  <si>
    <t>Tracolla e Manici</t>
  </si>
  <si>
    <t>Henkel/Riemen</t>
  </si>
  <si>
    <t>Trim</t>
  </si>
  <si>
    <t>Rifiniture/Applicazioni</t>
  </si>
  <si>
    <t>Besatz</t>
  </si>
  <si>
    <t>Esterno</t>
  </si>
  <si>
    <t>Base</t>
  </si>
  <si>
    <t>Bodenmaterial</t>
  </si>
  <si>
    <t>Lining</t>
  </si>
  <si>
    <t>Fodera</t>
  </si>
  <si>
    <t>Futtermaterial</t>
  </si>
  <si>
    <r>
      <t>Fran</t>
    </r>
    <r>
      <rPr>
        <b/>
        <sz val="12"/>
        <color theme="1" tint="0.14999847407452621"/>
        <rFont val="Calibri"/>
        <family val="2"/>
      </rPr>
      <t>ç</t>
    </r>
    <r>
      <rPr>
        <b/>
        <sz val="12"/>
        <color theme="1" tint="0.14999847407452621"/>
        <rFont val="Calibri"/>
        <family val="2"/>
        <scheme val="minor"/>
      </rPr>
      <t>ais</t>
    </r>
  </si>
  <si>
    <t>Do not bleach</t>
  </si>
  <si>
    <t xml:space="preserve">Non candeggiare </t>
  </si>
  <si>
    <t>Nicht bleichen</t>
  </si>
  <si>
    <t>Pas de blanchiment</t>
  </si>
  <si>
    <t xml:space="preserve">Solo candeggianti non clorati </t>
  </si>
  <si>
    <t>Nur Sauerstoffbleichmittel erlaubt</t>
  </si>
  <si>
    <t>Uniquement agent de blanchiment oxygéné</t>
  </si>
  <si>
    <t>Any bleach allowed</t>
  </si>
  <si>
    <t>Candeggiare se necessario</t>
  </si>
  <si>
    <t>Nur Chlor- oder Sauerstoffbleichmittel erlaubt</t>
  </si>
  <si>
    <t>Tout agent de blanchiment autorisé</t>
  </si>
  <si>
    <t>Non asciugare a macchina</t>
  </si>
  <si>
    <t>Nicht trocknergeeignet</t>
  </si>
  <si>
    <t xml:space="preserve">Ne pas sécher en
sèche-linge à tambour
rotatif </t>
  </si>
  <si>
    <t>Asciugare a macchina a temperature moderata</t>
  </si>
  <si>
    <t xml:space="preserve">Normaler Trocknungsprozess mit niedriger Temperatur 60° </t>
  </si>
  <si>
    <t>Séchage en sèche-linge
à tambour rotatif possible,
température modérée ( 60 °C )</t>
  </si>
  <si>
    <t>Normal drying processes</t>
  </si>
  <si>
    <t>Asciugare a macchina senza limitazioni</t>
  </si>
  <si>
    <t>Normaler Trocknungsprozess mit normaler Temperatur 80°</t>
  </si>
  <si>
    <t>Séchage en sèche-linge
à tambour rotatif possible,
température normale ( 80°C )</t>
  </si>
  <si>
    <t>Do not iron</t>
  </si>
  <si>
    <t xml:space="preserve">Non stirare </t>
  </si>
  <si>
    <t>Nicht bügeln</t>
  </si>
  <si>
    <t>Ne pas repasser</t>
  </si>
  <si>
    <t>Stirare a temperatura massima 110°</t>
  </si>
  <si>
    <t>Bügeln mit einer Höchsttemperatur von 110°</t>
  </si>
  <si>
    <t>Repasser à une température maximale de semelle du fer ( 110 °C ) sans vapeur</t>
  </si>
  <si>
    <t>Iron at moderate temperature</t>
  </si>
  <si>
    <t>Stirare a temperatura massima 150°</t>
  </si>
  <si>
    <t>Bügeln mit einer Höchsttemperatur von 150°</t>
  </si>
  <si>
    <t>Repasser à une température maximale de semelle du fer ( 150 °C )</t>
  </si>
  <si>
    <t>Hot iron</t>
  </si>
  <si>
    <t>Stirare a temperatura massima 200°</t>
  </si>
  <si>
    <t xml:space="preserve">Bügeln mit einer Höchsttemperatur von 200° </t>
  </si>
  <si>
    <t>Repasser à une température maximale de semelle du fer ( 200 °C )</t>
  </si>
  <si>
    <t xml:space="preserve">non lavare a secco </t>
  </si>
  <si>
    <t>Nicht Trockenreinigen</t>
  </si>
  <si>
    <t>Pas de nettoyage professionnel à sec</t>
  </si>
  <si>
    <t xml:space="preserve">Lavaggio a secco consentito ciclo normale P (percloroetilene) </t>
  </si>
  <si>
    <t xml:space="preserve">Trockenreinigung, normaler Prozess </t>
  </si>
  <si>
    <t>Nettoyage professionnel à sec,  au Perchloréthylène et aux Hydrocarbures, traitement normal</t>
  </si>
  <si>
    <t>Mild professional dry-cleaning in: perchloroethylene, hydrocarbons (heavy benzines)</t>
  </si>
  <si>
    <t xml:space="preserve">Lavaggio a secco consentito ciclo delicato  P (percloroetilene) </t>
  </si>
  <si>
    <t xml:space="preserve">Trockenreinigung, schonender Prozess </t>
  </si>
  <si>
    <t>Nettoyage professionnel à sec, au Perchloréthylène et aux Hydrocarbures, traitement modéré</t>
  </si>
  <si>
    <t xml:space="preserve">Non lavare ad acqua </t>
  </si>
  <si>
    <t xml:space="preserve">Nicht waschbar </t>
  </si>
  <si>
    <t>Ne pas laver</t>
  </si>
  <si>
    <t>Hand wash</t>
  </si>
  <si>
    <t xml:space="preserve">lavare a mano </t>
  </si>
  <si>
    <t>Handwäsche</t>
  </si>
  <si>
    <t>Laver à la main</t>
  </si>
  <si>
    <t>30°C very mild fine wash</t>
  </si>
  <si>
    <t xml:space="preserve">lavabile ad acqua 30°C ciclo molto delicato </t>
  </si>
  <si>
    <t xml:space="preserve">30° Spezialschonwäsche </t>
  </si>
  <si>
    <t>Traitement très modéré  30°C</t>
  </si>
  <si>
    <t>30°C mild fine wash</t>
  </si>
  <si>
    <t xml:space="preserve">lavabile ad acqua 30°C ciclo delicato </t>
  </si>
  <si>
    <t xml:space="preserve">30° Schonwäsche </t>
  </si>
  <si>
    <t xml:space="preserve">Traitement modéré 30°C </t>
  </si>
  <si>
    <t>30°C fine wash</t>
  </si>
  <si>
    <t xml:space="preserve">lavabile ad acqua 30°C </t>
  </si>
  <si>
    <t>30° Normalwäsche</t>
  </si>
  <si>
    <t xml:space="preserve">Traitement normal 30°C </t>
  </si>
  <si>
    <t>40°C very mild fine wash</t>
  </si>
  <si>
    <t>lavabile ad acqua 40°C 
ciclo molto delicato</t>
  </si>
  <si>
    <t xml:space="preserve">40° Spezialschonwäsche </t>
  </si>
  <si>
    <t>Traitement très modéré  40°C</t>
  </si>
  <si>
    <t>40°C mild fine wash</t>
  </si>
  <si>
    <t xml:space="preserve">lavabile ad acqua 40°C ciclo delicato </t>
  </si>
  <si>
    <t>40° Schonwäsche</t>
  </si>
  <si>
    <t>Traitement modéré 40°C</t>
  </si>
  <si>
    <t>40°C fine wash</t>
  </si>
  <si>
    <t>lavabile ad acqua 40°C</t>
  </si>
  <si>
    <t>40° Normalwäsche</t>
  </si>
  <si>
    <t>Traitement normal 40°C</t>
  </si>
  <si>
    <t>60°C mild fine wash</t>
  </si>
  <si>
    <t xml:space="preserve">lavabile ad acqua 60°C ciclo delicato </t>
  </si>
  <si>
    <t>60° Schonwäsche</t>
  </si>
  <si>
    <t>Traitement modéré 60°C</t>
  </si>
  <si>
    <t>60°C fine wash</t>
  </si>
  <si>
    <t>lavabile ad acqua 60°C</t>
  </si>
  <si>
    <t>60° Normalwäsche</t>
  </si>
  <si>
    <t>Traitement normal 60°C</t>
  </si>
  <si>
    <t>70°C boil wash</t>
  </si>
  <si>
    <t>lavabile ad acqua 70°C</t>
  </si>
  <si>
    <t>70° Kochwäsche</t>
  </si>
  <si>
    <t>Traitement normal 70°C</t>
  </si>
  <si>
    <t>95°C boil wash</t>
  </si>
  <si>
    <t>lavabile ad acqua 95°C</t>
  </si>
  <si>
    <t>95° Kochwäsche</t>
  </si>
  <si>
    <t>Traitement normal 95°C</t>
  </si>
  <si>
    <t>Product Certifications</t>
  </si>
  <si>
    <t>Certificazioni prodotto</t>
  </si>
  <si>
    <t>Produktzertifizierungen</t>
  </si>
  <si>
    <t>Fill weight</t>
  </si>
  <si>
    <t>Fill type</t>
  </si>
  <si>
    <t>Thread count</t>
  </si>
  <si>
    <t>Fastening</t>
  </si>
  <si>
    <t xml:space="preserve">It is the vendors responsibility to ensure that any packages containing dangerous goods use compliant packaging and it should be labelled and marked in accordance with the relevant dangerous goods regulations. If you require further assistance to a dangerous goods related matter, please contact: </t>
  </si>
  <si>
    <t>DL-QRG-DangerousGoods@qvc.com</t>
  </si>
  <si>
    <t>IMAGES</t>
  </si>
  <si>
    <t>IMMAGINI</t>
  </si>
  <si>
    <t>Side</t>
  </si>
  <si>
    <t>Details</t>
  </si>
  <si>
    <t>FashionAndHomeTextilesQA@qvc.com</t>
  </si>
  <si>
    <t>Ruolo economico QVC</t>
  </si>
  <si>
    <t>Rappresentante europeo nominato dal fornitore</t>
  </si>
  <si>
    <t xml:space="preserve"> Marke</t>
  </si>
  <si>
    <t xml:space="preserve"> Lista degli elementi del set </t>
  </si>
  <si>
    <t xml:space="preserve"> Setangabe</t>
  </si>
  <si>
    <t xml:space="preserve">Categoria diprodotto </t>
  </si>
  <si>
    <t>Produktgruppe</t>
  </si>
  <si>
    <t xml:space="preserve"> Produktname / Spezialisierung</t>
  </si>
  <si>
    <t xml:space="preserve">Qualität / Stoffbeschreibung </t>
  </si>
  <si>
    <t>Product category</t>
  </si>
  <si>
    <t>Möbel (Einsatz auf..)</t>
  </si>
  <si>
    <t xml:space="preserve">Categoria di prodotto </t>
  </si>
  <si>
    <t xml:space="preserve">Descrizione prodotto </t>
  </si>
  <si>
    <t>Style /Modellname</t>
  </si>
  <si>
    <t>Qualità/ Descrizione Materiale</t>
  </si>
  <si>
    <t>Qualität / Stoffbeschreibung</t>
  </si>
  <si>
    <t xml:space="preserve"> Qualität / Stoffbeschreibung</t>
  </si>
  <si>
    <t xml:space="preserve"> Qualität / Stoffbeschreibung </t>
  </si>
  <si>
    <t>Setangabe</t>
  </si>
  <si>
    <t xml:space="preserve">Misure </t>
  </si>
  <si>
    <t>Maße</t>
  </si>
  <si>
    <t xml:space="preserve">Descrizione materiale </t>
  </si>
  <si>
    <t>Materialbeschreibung</t>
  </si>
  <si>
    <t>Indicazioni di vestibilità</t>
  </si>
  <si>
    <t xml:space="preserve">Caratteristiche </t>
  </si>
  <si>
    <t xml:space="preserve"> Produkt-Beschreibung 
 (Funktion / Design)</t>
  </si>
  <si>
    <t xml:space="preserve">Maße aller Setbestandteile </t>
  </si>
  <si>
    <t>Gesamthöhe</t>
  </si>
  <si>
    <t xml:space="preserve"> Zusätzliche Information</t>
  </si>
  <si>
    <t>Passform</t>
  </si>
  <si>
    <t>Tipo supporto</t>
  </si>
  <si>
    <t xml:space="preserve">Cintura vita </t>
  </si>
  <si>
    <t>Descrizione del prodotto (campi di applicazione / funzione / design)</t>
  </si>
  <si>
    <t xml:space="preserve"> Produkt-Beschreibung
(Einsatzgebiet / Funktion / Design)</t>
  </si>
  <si>
    <t xml:space="preserve"> Besonderheiten /Schmuckelement
 (inkl. genauer Positionsangabe)</t>
  </si>
  <si>
    <t>Design / colore Descrizione / elemento decorativo (inclusa la descrizione della posizione)</t>
  </si>
  <si>
    <t xml:space="preserve"> Description/decorative element (including description of position)</t>
  </si>
  <si>
    <t xml:space="preserve"> Beschreibung /Schmuckelement
 (inkl. genauer Positionsangabe)</t>
  </si>
  <si>
    <t>Peso</t>
  </si>
  <si>
    <t>Beschreibung /Schmuckelement
(inkl. genauer Positionsangabe)</t>
  </si>
  <si>
    <t>Struttura:
Costruzione, altezza della struttura più tutte le altezze singole, numero di molle su 1x2m</t>
  </si>
  <si>
    <t>Kern:
Aufbau, Kernhöhe plus alle Einzelhöhen
Anzahl Federn auf 1x2m</t>
  </si>
  <si>
    <t>Dekolette</t>
  </si>
  <si>
    <t xml:space="preserve">Sgambatura </t>
  </si>
  <si>
    <t>Special features /decorative element (including description of position)</t>
  </si>
  <si>
    <t>Colore / descrizione del lato superiore e retro</t>
  </si>
  <si>
    <t xml:space="preserve"> Farbe / Beschreibung von Vorderseite &amp; Rückseite</t>
  </si>
  <si>
    <t>Passformbeschreibung</t>
  </si>
  <si>
    <t>Tipologia coppe</t>
  </si>
  <si>
    <t>Cup-Form</t>
  </si>
  <si>
    <t xml:space="preserve">dettagli (specificare posizione) </t>
  </si>
  <si>
    <t xml:space="preserve"> Maße (alle Setbestandteile)
</t>
  </si>
  <si>
    <t>Wire</t>
  </si>
  <si>
    <t>Ferretto</t>
  </si>
  <si>
    <t>Bügel</t>
  </si>
  <si>
    <t>Tassello</t>
  </si>
  <si>
    <t>Zwickel</t>
  </si>
  <si>
    <t>Innenverarbeitung</t>
  </si>
  <si>
    <t xml:space="preserve"> Wirksamkeiten/ Vergleichende Information / Claim etc.
(müssen belegt werden) </t>
  </si>
  <si>
    <t xml:space="preserve"> Dimensioni e misure (Inclusa imbottitura dei cuscini)</t>
  </si>
  <si>
    <t xml:space="preserve">Particolarità/campoo di utilizzo </t>
  </si>
  <si>
    <t>Besonderheiten / Einsatz</t>
  </si>
  <si>
    <t>trapuntatura</t>
  </si>
  <si>
    <t xml:space="preserve">Descrizione dell'utilizzo consigliato per lato superiore e inferiore </t>
  </si>
  <si>
    <t>Spalline</t>
  </si>
  <si>
    <t>Träger</t>
  </si>
  <si>
    <t xml:space="preserve"> Quality symbol</t>
  </si>
  <si>
    <t xml:space="preserve">Marchi qualità </t>
  </si>
  <si>
    <t>Bezug</t>
  </si>
  <si>
    <t xml:space="preserve">Ponte centrale </t>
  </si>
  <si>
    <t>Steg</t>
  </si>
  <si>
    <t xml:space="preserve"> Farbe / Design </t>
  </si>
  <si>
    <t>Descrizione / elemento decorativo (inclusa la descrizione della posizione)</t>
  </si>
  <si>
    <t xml:space="preserve">Astine laterali </t>
  </si>
  <si>
    <t>Stäbchen</t>
  </si>
  <si>
    <t xml:space="preserve"> Hersteller-Garantie / Garantiebedingungen</t>
  </si>
  <si>
    <t>Hersteller-Garantie / Garantiebedingungen</t>
  </si>
  <si>
    <t xml:space="preserve">Banda sottoseno </t>
  </si>
  <si>
    <t>Unterbrustband</t>
  </si>
  <si>
    <t xml:space="preserve">Chiusura </t>
  </si>
  <si>
    <t>Trapuntatura</t>
  </si>
  <si>
    <t xml:space="preserve">Specifiche </t>
  </si>
  <si>
    <t xml:space="preserve">Accessori tessili </t>
  </si>
  <si>
    <t>Mode-Accessoires</t>
  </si>
  <si>
    <t xml:space="preserve">Reggiseni </t>
  </si>
  <si>
    <t>Büstenhalter (BH)</t>
  </si>
  <si>
    <t>Slip</t>
  </si>
  <si>
    <t>Costumi da bagno</t>
  </si>
  <si>
    <t>Bademoden</t>
  </si>
  <si>
    <t>Calze e collant</t>
  </si>
  <si>
    <t>Socken &amp; Strumpfhosen</t>
  </si>
  <si>
    <t>Tappeti, zerbini, tappetini da bagno</t>
  </si>
  <si>
    <t>Teppiche, Fuß- und Badematten</t>
  </si>
  <si>
    <t xml:space="preserve">Towels, Face cloth, cleaning clothes </t>
  </si>
  <si>
    <t>Handtücher, Reinigungstücher</t>
  </si>
  <si>
    <t>Biancheria da tavola</t>
  </si>
  <si>
    <t>Tischwäsche</t>
  </si>
  <si>
    <t xml:space="preserve">Cuscini arredo </t>
  </si>
  <si>
    <t>Dekokissen</t>
  </si>
  <si>
    <t>Coperte e plaid</t>
  </si>
  <si>
    <t>Heimdecken und Plaids</t>
  </si>
  <si>
    <t>Gardinen und Duschvorhang</t>
  </si>
  <si>
    <t>Biancheria da letto (lenzuola federe copripiumini)</t>
  </si>
  <si>
    <t>Bettwäsche</t>
  </si>
  <si>
    <t>Stuhl- und Liegenauflagen</t>
  </si>
  <si>
    <t>Bettwaren</t>
  </si>
  <si>
    <t>Matratzen / Topper / Stützkissen</t>
  </si>
  <si>
    <t>Materassi / toppers / cuscini da supporto</t>
  </si>
  <si>
    <t>Please insert photos to provide all relevant item details. Use the headings or individually name the inserted photo. In the case of sets, use the spaces to insert the photos of each component when the overall photos of the article do not allow the correct identification of all the components.</t>
  </si>
  <si>
    <t>Bitte fügen Sie Fotos ein, um alle relevanten Artikeldetails zu übermitteln. Verwenden Sie die Überschriften oder benennen Sie die eingefügten Fotos individuell. Bei Sets nutzen Sie den Platz bitte für Fotos der einzelnen Komponenten, wenn das Foto des Gesamtartikels nicht ausreicht, die Komponenten richtig identifizieren zu können.</t>
  </si>
  <si>
    <t>Minimum requirement for photos (this may vary based on product group):</t>
  </si>
  <si>
    <t>Mindestanforderung für Fotos (diese variiert je nach Produktgruppe):</t>
  </si>
  <si>
    <t>Si prega di inserire tutte le foto che permettano di evidenziare i dettagli rilevanti dell'articolo. Utilizzare le intestazioni per assegnare un nome alla foto inserita. Nel caso di set, utilizzare gli spazi per inserire le foto di ogni componente quando le foto complessive dell'articolo non consentono la corretta identificazione di tutti i componenti.</t>
  </si>
  <si>
    <t>Requisiti minimi per le foto (possono variare in base al gruppo di prodotti):</t>
  </si>
  <si>
    <t>EU Vertreter des Lieferanten</t>
  </si>
  <si>
    <t>Etichettatura Prodotto</t>
  </si>
  <si>
    <t>Produktkennzeichnung</t>
  </si>
  <si>
    <t xml:space="preserve">Shoe width fit </t>
  </si>
  <si>
    <t>Pianta</t>
  </si>
  <si>
    <t xml:space="preserve">Schuhweite </t>
  </si>
  <si>
    <t>Calzata (lunghezza)</t>
  </si>
  <si>
    <t>Leisten</t>
  </si>
  <si>
    <t>Indicazione di calzata per il consumatore</t>
  </si>
  <si>
    <t>Passform (Empfehlung für Kunden)</t>
  </si>
  <si>
    <t>E' incluso un leaflet nella scatola? (S/N)</t>
  </si>
  <si>
    <t>Beileger im Karton (J/N) (Bouncebacks sind nicht erlaubt)</t>
  </si>
  <si>
    <t>E' inclusa una scatola/confezione speciale? (S/N)</t>
  </si>
  <si>
    <t>Geschenkverpackung inklusive J/N</t>
  </si>
  <si>
    <t>Staubschutzbeutel  (J/N)</t>
  </si>
  <si>
    <t>Knöchel bedeckt? (J/N)</t>
  </si>
  <si>
    <t xml:space="preserve">Peso imbottitura </t>
  </si>
  <si>
    <t>Füllgewicht</t>
  </si>
  <si>
    <t xml:space="preserve">Tipologia imbottitura </t>
  </si>
  <si>
    <t>Art der Füllung</t>
  </si>
  <si>
    <t xml:space="preserve">Thread count o numero fili e trame al cm </t>
  </si>
  <si>
    <t>Fadenstärke (Thread count)</t>
  </si>
  <si>
    <r>
      <t xml:space="preserve">Fabric weight </t>
    </r>
    <r>
      <rPr>
        <sz val="11"/>
        <color rgb="FFFF0000"/>
        <rFont val="Calibri"/>
        <family val="2"/>
        <scheme val="minor"/>
      </rPr>
      <t>(g/m²)</t>
    </r>
  </si>
  <si>
    <t>Peso del tessuto  (g/m²)</t>
  </si>
  <si>
    <r>
      <rPr>
        <sz val="10"/>
        <color rgb="FFFF0000"/>
        <rFont val="Calibri"/>
        <family val="2"/>
        <scheme val="minor"/>
      </rPr>
      <t>Flächengewicht</t>
    </r>
    <r>
      <rPr>
        <sz val="10"/>
        <rFont val="Calibri"/>
        <family val="2"/>
        <scheme val="minor"/>
      </rPr>
      <t xml:space="preserve"> (g/m²)</t>
    </r>
  </si>
  <si>
    <t>Verschluss</t>
  </si>
  <si>
    <r>
      <rPr>
        <sz val="11"/>
        <color rgb="FFFF0000"/>
        <rFont val="Calibri"/>
        <family val="2"/>
        <scheme val="minor"/>
      </rPr>
      <t>Removable</t>
    </r>
    <r>
      <rPr>
        <sz val="11"/>
        <rFont val="Calibri"/>
        <family val="2"/>
        <scheme val="minor"/>
      </rPr>
      <t xml:space="preserve"> cover</t>
    </r>
  </si>
  <si>
    <t xml:space="preserve">Cover/guscio removibile </t>
  </si>
  <si>
    <t>Heimtextilien und Bekleidung</t>
  </si>
  <si>
    <r>
      <t xml:space="preserve">Front / </t>
    </r>
    <r>
      <rPr>
        <sz val="10"/>
        <color rgb="FFFF0000"/>
        <rFont val="Calibri"/>
        <family val="2"/>
        <scheme val="minor"/>
      </rPr>
      <t>Upper side</t>
    </r>
  </si>
  <si>
    <t>Fronte</t>
  </si>
  <si>
    <t>Vorderseite / Oberseite</t>
  </si>
  <si>
    <r>
      <t xml:space="preserve">Back / </t>
    </r>
    <r>
      <rPr>
        <sz val="10"/>
        <color rgb="FFFF0000"/>
        <rFont val="Calibri"/>
        <family val="2"/>
        <scheme val="minor"/>
      </rPr>
      <t>lower side</t>
    </r>
  </si>
  <si>
    <t>Retro</t>
  </si>
  <si>
    <t>Rückseite / Unterseite</t>
  </si>
  <si>
    <t xml:space="preserve">Lato </t>
  </si>
  <si>
    <t>Seitenansicht</t>
  </si>
  <si>
    <t xml:space="preserve">Dettagli </t>
  </si>
  <si>
    <t>Picture of each item in set</t>
  </si>
  <si>
    <t xml:space="preserve">singoli articoli che compongono il set </t>
  </si>
  <si>
    <t>Abbildung der Einzelkomponente bei Sets</t>
  </si>
  <si>
    <t>Flat</t>
  </si>
  <si>
    <t>Units</t>
  </si>
  <si>
    <t>Inches</t>
  </si>
  <si>
    <t>Apparel Measurements</t>
  </si>
  <si>
    <t>Circumference</t>
  </si>
  <si>
    <t>cm</t>
  </si>
  <si>
    <t>pollici</t>
  </si>
  <si>
    <t>Misure Abbigliamento</t>
  </si>
  <si>
    <t>Circonferenza</t>
  </si>
  <si>
    <t>In piano</t>
  </si>
  <si>
    <t>Mattresses / toppers / support pillows</t>
  </si>
  <si>
    <t>Tipo di mobile per il quale verrà utilizzato</t>
  </si>
  <si>
    <t>Produkt/ Design/Farbe,
 Beschreibung /Schmuckelement
 (inkl. genauer Positionsangabe)</t>
  </si>
  <si>
    <t>Particolarità / elementi decorativi (inclusa la descrizione della posizione)</t>
  </si>
  <si>
    <t>Design/Farbe,
Beschreibung /Schmuckelement
 (inkl. genauer Positionsangabe)</t>
  </si>
  <si>
    <t xml:space="preserve"> Certificati/licenze/trattamenti </t>
  </si>
  <si>
    <t xml:space="preserve"> Zertifikate/ Lizenz / Ausrüstung </t>
  </si>
  <si>
    <t>Dimensioni e misure (di tutti gli elementi del set)</t>
  </si>
  <si>
    <t xml:space="preserve">Maße (alle Setbestandteile)
</t>
  </si>
  <si>
    <t>Ausstattung/ Besonderheiten
 (inkl. genauer Positionsangabe)</t>
  </si>
  <si>
    <t xml:space="preserve"> Manufacturer warranty/warranty conditions </t>
  </si>
  <si>
    <t xml:space="preserve"> Material composition </t>
  </si>
  <si>
    <t xml:space="preserve">Certificati/licenze/trattamenti </t>
  </si>
  <si>
    <t>Heimtextilien</t>
  </si>
  <si>
    <t>Wäsche</t>
  </si>
  <si>
    <t>Degree of warmth /Season</t>
  </si>
  <si>
    <t xml:space="preserve">Grado di calore/Stagione </t>
  </si>
  <si>
    <t>Wärmegrad/Saison</t>
  </si>
  <si>
    <t xml:space="preserve">Lista degli elementi del set </t>
  </si>
  <si>
    <t>Elementi del set con dimensioni/misure e peso imbottitura</t>
  </si>
  <si>
    <t xml:space="preserve">Dettagli qualità e materiali </t>
  </si>
  <si>
    <t>Setbestandteile mit Maßen und Füllgewicht</t>
  </si>
  <si>
    <t>Design/ Farbe 
 Beschreibung von Vorderseite &amp; Rückseite</t>
  </si>
  <si>
    <t>Material description</t>
  </si>
  <si>
    <t xml:space="preserve">Details </t>
  </si>
  <si>
    <t>Nome dello style</t>
  </si>
  <si>
    <t>Descrizione Materiale</t>
  </si>
  <si>
    <t>Certificazioni per utilizzo brand name(funzione, trattamento..)</t>
  </si>
  <si>
    <t>Scollo (tops) /Tipologia vita(gonne o pantaloni</t>
  </si>
  <si>
    <t xml:space="preserve">Allacciatura </t>
  </si>
  <si>
    <t>Stampa (specificare posizioni)</t>
  </si>
  <si>
    <t>Tipologia di stampa (tecnologia usata)</t>
  </si>
  <si>
    <t>Stylenamen</t>
  </si>
  <si>
    <t>Ausrüstung/ Lizenz(Zertifikat / Lizenz für Markennamen bzw. Funktionen)</t>
  </si>
  <si>
    <t>Längenangabe Oberteil / Unterteil (cm-Angabe siehe Maßtabelle, Beschreibung im Längenbaukasten)</t>
  </si>
  <si>
    <t>Ausschnitt + Kragen (Oberteil) / Bundform (Unterteil)</t>
  </si>
  <si>
    <t>Verschlussart</t>
  </si>
  <si>
    <t>Drucktechnik</t>
  </si>
  <si>
    <t>Zusätzliche Information</t>
  </si>
  <si>
    <t xml:space="preserve">Brand (+nome style/numero se applicabile) </t>
  </si>
  <si>
    <t>Decolette</t>
  </si>
  <si>
    <t>Bar</t>
  </si>
  <si>
    <t xml:space="preserve">Parte posteriore </t>
  </si>
  <si>
    <t>Rückenteil</t>
  </si>
  <si>
    <t>Ergänzende Information</t>
  </si>
  <si>
    <t xml:space="preserve">Materiale </t>
  </si>
  <si>
    <t xml:space="preserve">Dettagli (specificare posizione) </t>
  </si>
  <si>
    <t>Eigenschaft</t>
  </si>
  <si>
    <t>Beinausschnitt</t>
  </si>
  <si>
    <t>Bundabschluss</t>
  </si>
  <si>
    <t xml:space="preserve">Dettagli del modello </t>
  </si>
  <si>
    <t xml:space="preserve">Scollo </t>
  </si>
  <si>
    <t xml:space="preserve">Dettagli di lavorazione </t>
  </si>
  <si>
    <t>Ponte centrale</t>
  </si>
  <si>
    <t xml:space="preserve">Scollo posteriore </t>
  </si>
  <si>
    <t>Schnittdetail</t>
  </si>
  <si>
    <t>Details (Positionsangabe)</t>
  </si>
  <si>
    <t>Rückenausschnitt</t>
  </si>
  <si>
    <t xml:space="preserve">Punta e tallone </t>
  </si>
  <si>
    <t>Bund</t>
  </si>
  <si>
    <t>Ferse / Spitze</t>
  </si>
  <si>
    <t>Pile / pile height</t>
  </si>
  <si>
    <t xml:space="preserve">Design / colour Description/decorative element (including description of position)
</t>
  </si>
  <si>
    <t>Lista degli elementi del set (da 2 pz)</t>
  </si>
  <si>
    <t xml:space="preserve">Pelo / Altezza pelo </t>
  </si>
  <si>
    <t>Setangabe (ab 2tlg.)</t>
  </si>
  <si>
    <t>Flor / Florhöhen</t>
  </si>
  <si>
    <t>Rückseite/ Eigenschaften / Besonderheiten (inkl. Verarbeitung der Kanten)</t>
  </si>
  <si>
    <t xml:space="preserve">Zertifikate/ Lizenz / Ausrüstung </t>
  </si>
  <si>
    <t xml:space="preserve">Specifica di prodotto </t>
  </si>
  <si>
    <t xml:space="preserve">Colori/ design </t>
  </si>
  <si>
    <t>Garanzia Produttore/condizioni di garanzia</t>
  </si>
  <si>
    <t xml:space="preserve"> Categoria diprodotto </t>
  </si>
  <si>
    <t xml:space="preserve"> Qualità/ Descrizione Materiale</t>
  </si>
  <si>
    <t xml:space="preserve"> Informazioni Aggiuntive</t>
  </si>
  <si>
    <t>AD USO INTERNO QVC</t>
  </si>
  <si>
    <t>QVC INTERN</t>
  </si>
  <si>
    <t>Hersteller: jede natürliche oder juristische Person, die ein Produkt herstellt oder ein Produkt entwerfen oder herstellen lässt und dieses Produkt unter ihrem Namen oder ihrer Marke vermarktet.</t>
  </si>
  <si>
    <t>"Händler": jede natürliche oder juristische Person in der Lieferkette, die ein Produkt auf dem Markt zur Verfügung stellt, mit Ausnahme des Herstellers oder des Importeurs.
Der Händler übernimmt nicht die volle rechtliche Verantwortung für ein Produkt, sondern überprüft, ob das Produkt die erforderliche Konformitätskennzeichnung trägt, ob es korrekt etikettiert ist und die erforderlichen Dokumente sowie Anweisungen und Sicherheitsinformationen zumindest in der Landessprache des Marktes, in dem das Produkt verkauft wird, enthält.</t>
  </si>
  <si>
    <t>"Importeur": jede natürliche oder juristische Person mit Sitz in der Gemeinschaft, die ein Produkt aus einem Drittland auf dem Gemeinschaftsmarkt in Verkehr bringt.
"EU-Vertreter": jede in der Gemeinschaft ansässige natürliche oder juristische Person, die von einem außerhalb der Gemeinschaft ansässigen Hersteller ein schriftliches Mandat erhalten hat, in seinem Namen in Bezug auf bestimmte Aufgaben zu handeln.
Eine Ernennung ist möglich für CE-gekennzeichnete Produkte (""EU Bevollmächtigter") und für Chemikalien (""Alleinvertreter"); obligatorisch für medizinische Geräte.
Die Haftung liegt beim EU-Drittbeauftragten. Der Importeur bestätigt, dass Hersteller und EU-Vertreter die jeweiligen Aufgaben korrekt ausgeführt haben und dass das Produkt den geltenden Anforderungen entspricht".</t>
  </si>
  <si>
    <r>
      <t>Dear vendor, the chart below is applicable for UK and ITALY only. 
For QVC GERMANY please submit a SEPARATE FILE including all relevant measurement sections.</t>
    </r>
    <r>
      <rPr>
        <sz val="10"/>
        <color rgb="FF00B050"/>
        <rFont val="Calibri"/>
        <family val="2"/>
        <scheme val="minor"/>
      </rPr>
      <t xml:space="preserve">
</t>
    </r>
  </si>
  <si>
    <t>Sehr geehrter Lieferant, die folgende Maßtabelle gilt nur für Großbritannien und Italien. 
Für QVC DEUTSCHLAND reichen Sie bitte eine SEPARATE DATEI mit allen relevanten Maßangaben ein</t>
  </si>
  <si>
    <t>Gentile fornitore, la tabella sotto riportata per le misure deve essere utilizzata solo per articoli desinati a QVC Italia o QVC UK.
Per QVC Germania, si prega di mandare le misure dell'articolo in un FILE SEPARATO includendo tutte le misure necessarie.</t>
  </si>
  <si>
    <t>Es liegt in der Verantwortung des Lieferanten, sicherzustellen,  dass alle Pakete, die Gefahrgüter enthalten, den bestehenden Verpackungsvorschriften entsprechen, und dass die Waren gemäß den einschlägigen Vorschriften für Gefahrgüter gekennzeichnet und beschriftet werden. Wenn Sie Fragen in Bezug auf Gefahrgüter haben, wenden Sie sich bitte an:</t>
  </si>
  <si>
    <t>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t>
  </si>
  <si>
    <t>BILDER</t>
  </si>
  <si>
    <t>Please indicate product composition e.g. powder or cream based cosmetics or material used e.g. bags made of synthetics (for customs purposes) and please ensure this is shown for each component within the set and they have separate columns for each component. Not applicable for textiles.
For textiles please enter Material Composition on QA tab only</t>
  </si>
  <si>
    <t>Per favore indicare il tipo di formula di ciascun componente (ai fini doganali) per ogni componente del set (es polvere, crema, emulsione, borsa in materiale sintetico…) e assicurarsi che venga definita la composizione per ogni componente nel set utilizzando le diverse colonne. Non applicabile per il tessile. Per tessile e abbigliamento si prega di utilizzare il campo dedicato nel Tab Quality Assurance"</t>
  </si>
  <si>
    <t>compilare il campo dedicato nel tab "Quality Assurance"</t>
  </si>
  <si>
    <t>/ Degree of warmth /Season</t>
  </si>
  <si>
    <t xml:space="preserve">/Grado di calore/Stagione </t>
  </si>
  <si>
    <t>/ Wärmegrad/Saison</t>
  </si>
  <si>
    <t xml:space="preserve">Dimensioni e misure </t>
  </si>
  <si>
    <t>Design/ Farbe 
Beschreibung von Vorderseite &amp; Rückseite</t>
  </si>
  <si>
    <t>Besonderheiten /Schmuckelement
(inkl. genauer Positionsangabe)</t>
  </si>
  <si>
    <t>Product description (function/design)</t>
  </si>
  <si>
    <t>Descrizione prodotto(funzione/design)</t>
  </si>
  <si>
    <t>Produkt-Beschreibung 
 (Funktion / Design)</t>
  </si>
  <si>
    <t>Design/Farbe,
 Beschreibung /Schmuckelement
 (inkl. genauer Positionsangabe)</t>
  </si>
  <si>
    <t xml:space="preserve"> KLIMA</t>
  </si>
  <si>
    <t xml:space="preserve"> Colore / descrizione del lato superiore e retro</t>
  </si>
  <si>
    <t xml:space="preserve"> Setbestandteile mit Maßen
(inklusive Füllkissen)</t>
  </si>
  <si>
    <t>Steppung</t>
  </si>
  <si>
    <t>Dimensioni e misure</t>
  </si>
  <si>
    <t xml:space="preserve">Altezza totale </t>
  </si>
  <si>
    <t>Qualità della schiuma/densittà</t>
  </si>
  <si>
    <t>Cover/guscio</t>
  </si>
  <si>
    <t xml:space="preserve">Garanzia fornitore/condizioni garanzia </t>
  </si>
  <si>
    <t xml:space="preserve">Composizione materiali </t>
  </si>
  <si>
    <t>Schaumqualität / Raumgewicht</t>
  </si>
  <si>
    <t xml:space="preserve">Einsatz
Beschreibung der Vorderseite &amp; Rückseite </t>
  </si>
  <si>
    <t xml:space="preserve">Materialangabe </t>
  </si>
  <si>
    <t xml:space="preserve">The measurements provided below, will be used for QVC web product description as well as inspection material for QVC QC/PSFGA audit of goods. Please make sure measurements are correct with production that will be delivered to QVC and that are within the tolerance specified in QA Vendor Manual. 
The point of measurements are just suggestions, please provide relevant measurements accordingly to QVC guidelines by editing the fields (texts are editable). Please specify how measurements are taken by selecting “circumference” or “flat” type of measurement and provide indication on how the measurements must be taken (e.g. “2 inches under armhole”).
Please title each column with all the sizes offered for the item so that all measurements for points of measurement and sizes are provided.
Please specify the unit of measurement in the upper table. The lower table contains calculated cells that will transform measurement from cm to inches and vice versa accordingly with the unit of measurement specified.    </t>
  </si>
  <si>
    <t xml:space="preserve">Le misure fornite con la tabella sotto riportata, verranno utilizzate da QVC per la descrizione web degli articoli e come materiale per il controllo in fase QC/PSFGA della merce spedita. Si prega di assicurarsi che le misure fornite corrispondano alle misure dei capi di produzione che verranno spediti (all'interno delle tolleranze consentite dal manuale fornitore QVC. 
I punti di misurazione riportati sono da considerarsi solo dei suggerimenti, si prega di specificare l'esatto punto di misurazione fornito sovrascrivendo le misurazioni suggerite (i campi sono modificabili). Specificare in modo puntuale come le misure sono state prese, selezionando "circonferenza" o "in piano" per specificare il tipo di misurta e indicando, nella prima colonna, il punto di misurazione (ad esempio "2 cm sotto il giromanica")
SI prega di intestare ogni colonna con una delle taglie disponibili per l'articolo in modo da fornire tutte le misure, per ogni punto di misurazione, per tutte le taglie.
Specificare l'unità di misura nella tabella superiore. Nella tabella inferiore sono presenti celle di calcolo che trasformano i valori da cm a pollici e viceversa sulla base della unità di misura specificata. 
</t>
  </si>
  <si>
    <t>Bitte geben Sie die Produktzusammensetzung an, z.B. Kosmetika auf Puder- oder Cremebasis oder verwendetes Material, z.B. Beutel aus Kunststoff (für Zollzwecke), und stellen Sie bitte sicher, dass dies für jede Komponente innerhalb des Satzes angegeben ist und sie für jede Komponente separate Spalten haben.  Gilt nicht für Textilien.
Für Heimtextilien und Bekleidung geben Sie bitte die Materialzusammensetzung nur auf der Registerkarte "Quality Assurance" ein</t>
  </si>
  <si>
    <t>Zusätzliche Informationen</t>
  </si>
  <si>
    <t>"Importeur": jede natürliche oder juristische Person mit Sitz in der Gemeinschaft, die ein Produkt aus einem Drittland auf dem Gemeinschaftsmarkt in Verkehr bringt.
"EU-Vertreter": jede in der Gemeinschaft ansässige natürliche oder juristische Person, die von einem außerhalb der Gemeinschaft ansässigen Hersteller ein schriftliches Mandat erhalten hat, in seinem Namen in Bezug auf bestimmte Aufgaben zu handeln.
Die Haftung obliegt dem Importeur, der im Namen des Herstellers auf dem EU-Markt handelt und wenn nötig alle relevanten Maßnahmen durchführt, (z.B. Anmeldungen, Registrierungen, …).
Der Importeur verfügt über alle Dokumente, die die Konformität des Produkts belegen (z.B. Zertifikate, Prüfberichte, …) und stellt die technischen Unterlagen (CE-gekennzeichnete Produkte) innerhalb von 5 Arbeitstagen nach einer Anfrage der Behörden zur Verfügung".</t>
  </si>
  <si>
    <t xml:space="preserve">Geben Sie bitte die Materialzusammensetzung nur auf der Registerkarte "Quality Assurance" an </t>
  </si>
  <si>
    <t>please enter Material Composition on "Quality Assurance" tab only</t>
  </si>
  <si>
    <t>Efficacia / informazioni comparative / affermazione ecc. (Da approvare )</t>
  </si>
  <si>
    <t>fodere e cuscini per mobili</t>
  </si>
  <si>
    <t>Chair and Sofa Covers</t>
  </si>
  <si>
    <t>QVC INTERNAL USE ONLY</t>
  </si>
  <si>
    <t>Fabbricante</t>
  </si>
  <si>
    <t>Specificare Materiale Suola</t>
  </si>
  <si>
    <t>Dust bag (Y/N)</t>
  </si>
  <si>
    <t>Sacca antipolvere (S/N)</t>
  </si>
  <si>
    <t>Brushes / bristles</t>
  </si>
  <si>
    <t>Spazzole /setole</t>
  </si>
  <si>
    <t>Occhiali /occhiali da sole</t>
  </si>
  <si>
    <t>Plastic parts in Melamine</t>
  </si>
  <si>
    <t>Plastic parts in Polyamide</t>
  </si>
  <si>
    <t>Parti in plastica a base di Melammina</t>
  </si>
  <si>
    <t>Parti in plastica a base di Poliammide</t>
  </si>
  <si>
    <t>&gt;== Se sono presenti parti in vera pelliccia , verificare con QVC la vendibilità del prodotto</t>
  </si>
  <si>
    <t xml:space="preserve">&gt;== If there are parts in Real Fur please check with QVC if the product is sellable </t>
  </si>
  <si>
    <t>Please indicate custom tariff</t>
  </si>
  <si>
    <t>Please indicate country of origin</t>
  </si>
  <si>
    <t>Home Textile and Clothing</t>
  </si>
  <si>
    <t>Tessile Casa e Abbigliamento</t>
  </si>
  <si>
    <t>Abnehmbarer Bezug</t>
  </si>
  <si>
    <t>Packaging dimensions per SKU</t>
  </si>
  <si>
    <t>Dimensioni packaging per SKU</t>
  </si>
  <si>
    <t>Verpackungsabmessungen pro SKU</t>
  </si>
  <si>
    <t>&lt;== Shippable carton is a type of packaging that will be used to ship product to the customer's home without further protection or packaging being added by QVC. It must comply with QVC Drop Test Requirements.</t>
  </si>
  <si>
    <t>Shippable carton</t>
  </si>
  <si>
    <t>&lt;== Packaging waste weights, please add weights of the packaging customers will discard on arrival (mail order carton, additional packaging etc). Packaging waste weights and product weight should equal Gross weight</t>
  </si>
  <si>
    <t>&lt;== Pesi dei rifiuti di imballaggio, aggiungere i pesi degli imballaggi che i clienti scarteranno all'arrivo (cartone per corrispondenza, imballaggi aggiuntivi, ecc.). Il peso dei rifiuti di imballaggio e il peso del prodotto devono essere uguali al peso lordo</t>
  </si>
  <si>
    <t>Packaging waste (waste of single saleable unit (g))</t>
  </si>
  <si>
    <t>Smaltimento Materiale di imballaggio (smaltimento di singole unità di vendita (g))</t>
  </si>
  <si>
    <t>QVC SKU</t>
  </si>
  <si>
    <t>SKU QVC (variante)</t>
  </si>
  <si>
    <t>QVC SKU (variante)</t>
  </si>
  <si>
    <t xml:space="preserve"> List of set components</t>
  </si>
  <si>
    <t>Style Name</t>
  </si>
  <si>
    <t xml:space="preserve"> Material description</t>
  </si>
  <si>
    <t xml:space="preserve"> Special certification for brand name claim (function, finishing)</t>
  </si>
  <si>
    <t xml:space="preserve">Garment length type (long/short sleeve, capri, 3/4, ...) </t>
  </si>
  <si>
    <t xml:space="preserve"> Fit description</t>
  </si>
  <si>
    <t xml:space="preserve"> Waistline / Collar line / Neckline type</t>
  </si>
  <si>
    <t xml:space="preserve"> Details for fit and cut</t>
  </si>
  <si>
    <t xml:space="preserve"> Type of Closure</t>
  </si>
  <si>
    <t xml:space="preserve"> Printing technology</t>
  </si>
  <si>
    <t>Fashion Accessories</t>
  </si>
  <si>
    <t xml:space="preserve"> Brand (+ style name/number if applicable)</t>
  </si>
  <si>
    <t>Marke (+Style /Modell name, falls zutreffend)</t>
  </si>
  <si>
    <t xml:space="preserve"> Product description</t>
  </si>
  <si>
    <t xml:space="preserve"> Product measurements (cm) </t>
  </si>
  <si>
    <t xml:space="preserve"> Name of the style</t>
  </si>
  <si>
    <t xml:space="preserve"> Décolleté</t>
  </si>
  <si>
    <t xml:space="preserve"> Shape of cup</t>
  </si>
  <si>
    <t xml:space="preserve"> Strap </t>
  </si>
  <si>
    <t xml:space="preserve"> Bar</t>
  </si>
  <si>
    <t xml:space="preserve"> Boning</t>
  </si>
  <si>
    <t xml:space="preserve"> Details </t>
  </si>
  <si>
    <t xml:space="preserve"> Back construction</t>
  </si>
  <si>
    <t xml:space="preserve"> Tape underneath breast</t>
  </si>
  <si>
    <t xml:space="preserve"> Fastening </t>
  </si>
  <si>
    <t xml:space="preserve"> Additional features</t>
  </si>
  <si>
    <t>Brief</t>
  </si>
  <si>
    <t>Type of leg opening</t>
  </si>
  <si>
    <t xml:space="preserve"> Details (specify position)</t>
  </si>
  <si>
    <t>Swimwear</t>
  </si>
  <si>
    <t xml:space="preserve"> Fit</t>
  </si>
  <si>
    <t xml:space="preserve"> Pattern details</t>
  </si>
  <si>
    <t>Top internal construction type</t>
  </si>
  <si>
    <t xml:space="preserve"> Wire</t>
  </si>
  <si>
    <t xml:space="preserve"> Straps</t>
  </si>
  <si>
    <t xml:space="preserve"> Bones</t>
  </si>
  <si>
    <t xml:space="preserve"> Back neck drop </t>
  </si>
  <si>
    <t xml:space="preserve"> Fastening</t>
  </si>
  <si>
    <t xml:space="preserve"> Special Feature/Function</t>
  </si>
  <si>
    <t xml:space="preserve"> Heel / toe</t>
  </si>
  <si>
    <t xml:space="preserve"> Number of components within the set </t>
  </si>
  <si>
    <t xml:space="preserve">Weight (total weight xxxg/m²)- Pile Density (knots: xxx /m²) </t>
  </si>
  <si>
    <t xml:space="preserve">Peso (peso totale xxxg/m²) / Nodi xxxm² </t>
  </si>
  <si>
    <t xml:space="preserve">Gewicht (Gesamtgewicht xxx g/m²) / Knoten: xxx /m² </t>
  </si>
  <si>
    <t>Reverse / Special Features (including description of the edges)</t>
  </si>
  <si>
    <t>Dimensions (of all individual components)</t>
  </si>
  <si>
    <t xml:space="preserve">Certificates/ License/Finishing 
 </t>
  </si>
  <si>
    <t>asciugamani, salviette</t>
  </si>
  <si>
    <t xml:space="preserve"> Product Specification </t>
  </si>
  <si>
    <t xml:space="preserve"> Product category </t>
  </si>
  <si>
    <t xml:space="preserve"> Product description (application fields/function/design)</t>
  </si>
  <si>
    <t>State special finishing / claims (claims form to be submitted)</t>
  </si>
  <si>
    <t xml:space="preserve"> Colour / design </t>
  </si>
  <si>
    <t xml:space="preserve"> Manufacturer warranty/warranty conditions</t>
  </si>
  <si>
    <t>Decorative elements description including location</t>
  </si>
  <si>
    <t>Elementi decorativi (inclusa la descrizione della posizione)</t>
  </si>
  <si>
    <t>Blankets, Throws &amp; Bedspreads</t>
  </si>
  <si>
    <t>Curtains/shower curtains</t>
  </si>
  <si>
    <t>Bed Linen, Duvet covers, sheets, pillowcase</t>
  </si>
  <si>
    <t xml:space="preserve">Certificates/ License//Finishing 
 </t>
  </si>
  <si>
    <t>Dimensions of all individual components
(inclusive filling pillows)</t>
  </si>
  <si>
    <t>KLIMA</t>
  </si>
  <si>
    <t xml:space="preserve"> Type of furniture intended to be used with </t>
  </si>
  <si>
    <t xml:space="preserve"> Dimensions of all set elements</t>
  </si>
  <si>
    <t xml:space="preserve"> Weight (of all individual components)</t>
  </si>
  <si>
    <t>Gewicht aller Setbestandteile</t>
  </si>
  <si>
    <t xml:space="preserve"> Design/colour
Description of front and reverse</t>
  </si>
  <si>
    <t xml:space="preserve"> Special features/application field</t>
  </si>
  <si>
    <t>Padded beddings (duvets, pillows, quilted throws)</t>
  </si>
  <si>
    <t>Biancheria da letto imbottiti (piumini, guanciali,copriletti)</t>
  </si>
  <si>
    <t xml:space="preserve"> Set elements with dimensions and fill weight</t>
  </si>
  <si>
    <t xml:space="preserve"> Design/colour
description of front and back side</t>
  </si>
  <si>
    <t xml:space="preserve"> Bedding quilting type</t>
  </si>
  <si>
    <t>Special marking / symbol / registered brand</t>
  </si>
  <si>
    <t>Besondere Kennzeichnungen / Markennamen /Qualitätslogo</t>
  </si>
  <si>
    <t xml:space="preserve"> Total height</t>
  </si>
  <si>
    <t>Product Construction: 
core type and height (cm), number of layers, individual layers thickness, number of springs, ...</t>
  </si>
  <si>
    <t>Degree of comfort offered for persons up to xkg (specify if is different by sku)</t>
  </si>
  <si>
    <t>Gradi di comfort offerti adatti a persone fino a circa kg..( specificare se differenti per diverse misure)</t>
  </si>
  <si>
    <t>Angebotene Härtegrade
geeignet für Personen bis ca. (ggf. je SKU)</t>
  </si>
  <si>
    <t xml:space="preserve">Use suggested for front and reverse </t>
  </si>
  <si>
    <t xml:space="preserve">Certificates/ License/Finishing                                                                            
                                                           </t>
  </si>
  <si>
    <t>Design / Farbe  Beschreibung/Schmuckelement
 (inkl. genauer Positionsangabe)</t>
  </si>
  <si>
    <t>Imported into UK by
(If QVC Please State 'QVC')</t>
  </si>
  <si>
    <t>&lt;==In case of Product imported into UK:
please indicate Name &amp; Address of the Importer company based in UK</t>
  </si>
  <si>
    <t>Importer: any person established in the United Kingdom who places a product from a country outside of the United Kingdom on the market
UK authorised representative: 
(a)a person who—
(i)immediately before exit day was established in the United Kingdom or any EEA state and has received a written mandate from a manufacturer to act on the manufacturer’s behalf in relation to specified tasks with regard to the manufacturer’s obligation under any relevant enactment or EU instrument harmonising the conditions for the marketing of products; and
(ii)on or after exit day continues to be so established and mandated by the manufacturer to act on the manufacturer’s behalf in relation to those tasks; or
(b)a person who, on or after exit day—
(i)is established in the United Kingdom; and
(ii)has received a written mandate from a manufacturer to act on the manufacturer’s behalf in relation to specified tasks under any relevant enactment.
Appointment possible for UKCA marked products ("UK Authorized Representative") and for chemicals ("Only Representative"); mandatory for medical devices.
The liability is up to the third party representative. The importer verifies that manufacturer and UK representative have correctly implemented the respective tasks and that the product complies with the applicable requirements.</t>
  </si>
  <si>
    <t>Importer: any natural or legal person established within the Community who places a product from a third country on the Community market.
UK authorised representative: 
(a)a person who—
(i)immediately before exit day was established in the United Kingdom or any EEA state and has received a written mandate from a manufacturer to act on the manufacturer’s behalf in relation to specified tasks with regard to the manufacturer’s obligation under any relevant enactment or EU instrument harmonising the conditions for the marketing of products; and
(ii)on or after exit day continues to be so established and mandated by the manufacturer to act on the manufacturer’s behalf in relation to those tasks; or
(b)a person who, on or after exit day—
(i)is established in the United Kingdom; and
(ii)has received a written mandate from a manufacturer to act on the manufacturer’s behalf in relation to specified tasks under any relevant enactment.
The liability is up to the importer who acts on manufacturer's behalf in the UK market implementing all the relevant actions when necessary (e.g. notifications, registrations, ...).
The importer holds the full set of documents demonstrating the product's compliance (e.g. certificates, test reports,...) and makes available the techical file (UKCA marked products) upon Authorities request.</t>
  </si>
  <si>
    <t>Importer (third party UK representative available)</t>
  </si>
  <si>
    <t>Importer (third party UK representative NOT available)</t>
  </si>
  <si>
    <t>Europäische Adresse/Verantwortliche Person</t>
  </si>
  <si>
    <r>
      <t>U</t>
    </r>
    <r>
      <rPr>
        <sz val="11"/>
        <color rgb="FF000000"/>
        <rFont val="Calibri"/>
        <family val="2"/>
      </rPr>
      <t>K address/Responsible Person in UK</t>
    </r>
  </si>
  <si>
    <t>Glasses/sunglasses</t>
  </si>
  <si>
    <t>MAX: Length 600,  Width 300, Height 400 (mm) for apparel. 
MAX: Length 500, Width 600, Height 500 (mm) for HG.</t>
  </si>
  <si>
    <t>/</t>
  </si>
  <si>
    <t xml:space="preserve">: </t>
  </si>
  <si>
    <t>EU-UK_FM 012 QVC PSC TEXTILE EA V1</t>
  </si>
  <si>
    <t>Washing instruction</t>
  </si>
  <si>
    <t>Istruzioni Lavaggio</t>
  </si>
  <si>
    <t>Waschanleitung</t>
  </si>
  <si>
    <t>Vendor Model #</t>
  </si>
  <si>
    <t>Tasche (specificare posizioni)</t>
  </si>
  <si>
    <t>Taschen (Positionsangabe)</t>
  </si>
  <si>
    <t>Druck (Positionsangabe)</t>
  </si>
  <si>
    <t xml:space="preserve"> Pockets (specify position)</t>
  </si>
  <si>
    <t xml:space="preserve"> Print (specify position)</t>
  </si>
  <si>
    <t xml:space="preserve"> Embellishment (specify position)</t>
  </si>
  <si>
    <t xml:space="preserve">Descrizione lunghezze (top/pantaloni o gonne/abiti) </t>
  </si>
  <si>
    <t>Lunghezza totale in cm per ogni taglia</t>
  </si>
  <si>
    <t>Total Lenght in cm for each size</t>
  </si>
  <si>
    <t>Gesamtlänge in cm für jede Größe</t>
  </si>
  <si>
    <t>Product Type</t>
  </si>
  <si>
    <t>Categoria prodotto</t>
  </si>
  <si>
    <t>Produktart</t>
  </si>
  <si>
    <t>Web Description Minimum content</t>
  </si>
  <si>
    <t>Contenuto Minimo della Descrizione Web</t>
  </si>
  <si>
    <t>Mindestinhalt der Beschreibung</t>
  </si>
  <si>
    <t>&lt;== The GTIN (Global Trade Item Number) colloquially known as EAN, allows a worldwide product Identification.
The allocation is conducted by the GS1 – organisation of each country.
Several different types of ID numbers are considered to be a GTIN. 
Use the “GTIN NUMBER” column to submit any of the following types of numbers: 
• UPC (in North America/GTIN-12): 12-digit number (convert 8-digit UPC-E codes to 12-digit codes)
• EAN (in Europe/GTIN-13): 13-digit number
• JAN (in Japan/GTIN-13): 8- or 13-digit number
• ISBN (for books): 13-digit number (convert ISBN-10 to ISBN-13). If you have both, include only the 13-digit number. Please do not include the dashes.
-- UPC and JAN will be automatically converted into 13 digits by adding "0"--</t>
  </si>
  <si>
    <t>&lt;== Il GTIN (Global Trade Item Number), colloquialmente noto come EAN, consente un'identificazione del prodotto in tutto il mondo. L'assegnazione è gestita dall'organizzazione GS1 di ciascun paese.
Diversi tipi di numeri di identificazione sono considerati un GTIN. Utilizza la colonna “GTIN” per specificare uno dei seguenti tipi di numeri: 
• UPC (in America del Nord/GTIN-12): numero di 12 cifre (conversione codici a 8 cifre UPC-E in codici a 12 cifre)
• EAN (in Europa/GTIN-13): numero di 13 cifre
• JAN (in Giappone/GTIN-13): numero di 8 o 13 cifre
• ISBN (per i libri): numero di 13 cifre (conversione ISBN-10 in ISBN-13). Se disponi di entrambi, includi solo il numero di 13 cifre. Non inserire i trattini.
-- UPC e JAN saranno automaticamente trasformati in numeri a 13 cifre aggiungendo "0" all'inizio del numero --</t>
  </si>
  <si>
    <t>&lt;== Die GTIN (Global Trade Item Number), umgangssprachlich als EAN bekannt, ermöglicht eine weltweite Produktkennzeichnung.
Die Vergabe erfolgt durch die GS1 - Organisation der jeweiligen Länder.
Bitte geben Sie die GTIN-Nummer an, falls vorhanden.
Es gibt verschiedene Nummern zur Produktkennzeichnung, die als GTIN gelten. Verwenden Sie das Attribut gtin [GTIN] zur Angabe der folgenden Arten von Nummern: 
• UPC (in Nordamerika/GTIN-12): 12-stellige Nummer (8-stellige UPC-E-Codes müssen in 12-stellige Codes umgewandelt werden)
• EAN (in Europa/GTIN-13): 13-stellige Nummer
• JAN (in Japan/GTIN-13): 8- oder 13-stellige Nummer
• ISBN (für Bücher): 13-stellige Nummer (ISBN-10 muss in ISBN-13 umgewandelt werden). Wenn Sie beide Nummern haben, verwenden Sie nur die 13-stellige Nummer. Bitte ohne Bindestriche.
--UPC und JAN werden automatisch in eine 13-stellige Nummer umgewandelt durch die Ergänzung von Nullen.--</t>
  </si>
  <si>
    <t>instructions</t>
  </si>
  <si>
    <t>Decorazioni (specificare posizioni)</t>
  </si>
  <si>
    <t>Schmuckelement (Positionsangabe)</t>
  </si>
  <si>
    <t>Details  (Positionsangabe)</t>
  </si>
  <si>
    <t>Retro / Caratteristiche / Funzioni speciali (inclusa la descrizione dei bordi)</t>
  </si>
  <si>
    <t>Produkt-Beschreibung (Funktion / Design) (mit Angabe Faserart und Füllgewicht)</t>
  </si>
  <si>
    <t>Descrizione prodotto (funzione/design) (con tipoligia fibra e peso imbottitura)</t>
  </si>
  <si>
    <t xml:space="preserve"> Product description (function/design) (state fiber type and filled weight)</t>
  </si>
  <si>
    <t>MATERIAL COMPOSITION Shoes</t>
  </si>
  <si>
    <t>COMPOSIZIONE E MATERIALI SCARPE</t>
  </si>
  <si>
    <t>MATERIALANGABEN SHOE</t>
  </si>
  <si>
    <t>Materiale 1</t>
  </si>
  <si>
    <t>Materiale 2</t>
  </si>
  <si>
    <t>Materiale 3</t>
  </si>
  <si>
    <t>Accessories</t>
  </si>
  <si>
    <t>Bags - Suitcases</t>
  </si>
  <si>
    <t>Borse - Valigie</t>
  </si>
  <si>
    <t>Taschen - Koffer</t>
  </si>
  <si>
    <t>Umbrellas</t>
  </si>
  <si>
    <t>Ombrelli</t>
  </si>
  <si>
    <t>Regenschirme</t>
  </si>
  <si>
    <t>Brand (+ style name/number if applicable)</t>
  </si>
  <si>
    <t>Brand (+ nome style e modello se applicabile)</t>
  </si>
  <si>
    <t>Marke (+Style /Modellname, falls zutreffend)</t>
  </si>
  <si>
    <t>Brand (+nome style e modello se applicabile)</t>
  </si>
  <si>
    <t>Product group</t>
  </si>
  <si>
    <t>Tipologia scarpa</t>
  </si>
  <si>
    <t>List of set components</t>
  </si>
  <si>
    <t>Elenco componenti del set</t>
  </si>
  <si>
    <t>Setbestandteile</t>
  </si>
  <si>
    <t>Setbestandteile (falls vorhanden)</t>
  </si>
  <si>
    <t>Descrizione Materiali</t>
  </si>
  <si>
    <t>Type of Bag/suitcase</t>
  </si>
  <si>
    <t>Tipologia borsa/Valigia</t>
  </si>
  <si>
    <t>Produkttyp</t>
  </si>
  <si>
    <t>Type of Umbrella</t>
  </si>
  <si>
    <t>Tipologia ombrello</t>
  </si>
  <si>
    <t>Special certification for brand name claim (function, finishing)</t>
  </si>
  <si>
    <t>Certificazioni (funzionali, Finissaggi)</t>
  </si>
  <si>
    <t>Ausrüstung / Lizenz  (Zertifikat / Lizenz für Markennamen bzw. Funktionen)</t>
  </si>
  <si>
    <t>Certificazioni/Licenze (marchi registrati)</t>
  </si>
  <si>
    <t>Ausrüstung/ Lizenz                                                                  (Zertifikat / Lizenz für Markennamen bzw. Funktionen)</t>
  </si>
  <si>
    <t>Product description</t>
  </si>
  <si>
    <t>Descrizione prodotto</t>
  </si>
  <si>
    <t>Type of closure</t>
  </si>
  <si>
    <t>Allacciatura/Chiusura</t>
  </si>
  <si>
    <t>Product details</t>
  </si>
  <si>
    <t>Dettagli prodotto</t>
  </si>
  <si>
    <t>Produktdetails</t>
  </si>
  <si>
    <t xml:space="preserve">Measurements               </t>
  </si>
  <si>
    <t xml:space="preserve">Maße                                                       </t>
  </si>
  <si>
    <t>Print                                                                                       (specify position)</t>
  </si>
  <si>
    <t>Stampa</t>
  </si>
  <si>
    <t>Druck                                                                                          (Positionsangabe)</t>
  </si>
  <si>
    <t>Chiusura</t>
  </si>
  <si>
    <t xml:space="preserve">Material composition </t>
  </si>
  <si>
    <t>Materiali di composizione</t>
  </si>
  <si>
    <t>Materialzusammensetzung</t>
  </si>
  <si>
    <t>Embellishment                                                                         (specify position)</t>
  </si>
  <si>
    <t>Applicazioni (specificare posizioni)</t>
  </si>
  <si>
    <t>Schmuckelement                                                                       (Positionsangabe)</t>
  </si>
  <si>
    <t>Strap / handle description</t>
  </si>
  <si>
    <t>Manici / tracolla</t>
  </si>
  <si>
    <t xml:space="preserve">Riemen / Henkel                           </t>
  </si>
  <si>
    <t>Dettagli/Inserti</t>
  </si>
  <si>
    <t>Detail</t>
  </si>
  <si>
    <t>Additional features (inside/outside)</t>
  </si>
  <si>
    <t>Caratteristiche (interne/esterne)</t>
  </si>
  <si>
    <t>Ausstattung innen / außen</t>
  </si>
  <si>
    <t>Additional info</t>
  </si>
  <si>
    <t>Altre informazioni</t>
  </si>
  <si>
    <t>Heel shape</t>
  </si>
  <si>
    <t>Tipo/Forma del tacco</t>
  </si>
  <si>
    <t>Absatzform</t>
  </si>
  <si>
    <t>Manufacturer warranty/warranty conditions</t>
  </si>
  <si>
    <t>Garanzie speciali</t>
  </si>
  <si>
    <t>Measurements</t>
  </si>
  <si>
    <t>Misure</t>
  </si>
  <si>
    <t xml:space="preserve">Maße </t>
  </si>
  <si>
    <t xml:space="preserve">Care instruction </t>
  </si>
  <si>
    <t>Cura e manutenzione</t>
  </si>
  <si>
    <t>Pflege</t>
  </si>
  <si>
    <t>Variante/Colore/Taglia</t>
  </si>
  <si>
    <t>Style/Color/Size</t>
  </si>
  <si>
    <t>sdsdsds</t>
  </si>
  <si>
    <t>SKU QVC</t>
  </si>
  <si>
    <t>Descrizione dettagliata del prodotto per web 
(Long Description)</t>
  </si>
  <si>
    <t>Detailed Product Description for Web 
(Long Description)</t>
  </si>
  <si>
    <t>Select Category to visualize minimun content for LD</t>
  </si>
  <si>
    <t>Seleziona una categoria per visualizzare il contenuto minimo della LD</t>
  </si>
  <si>
    <t>Dogana (solo per articoli importati da QVC)</t>
  </si>
  <si>
    <t>Customs (only if inported by QVC)</t>
  </si>
  <si>
    <t>Certification Type 
(e.g. OEKO-TEX® Standard 100, GOTS)</t>
  </si>
  <si>
    <t>Nome Certificazione 
(es. OEKO-TEX® Standard 100, GOTS)</t>
  </si>
  <si>
    <t>Zertifizierung 
(z.B. OEKO-TEX® Standard 100, GOTS)</t>
  </si>
  <si>
    <t>only TEXTILE</t>
  </si>
  <si>
    <t>only SHOES</t>
  </si>
  <si>
    <t>GENERAL</t>
  </si>
  <si>
    <t>Measurements in cm (Opening circumference, Heel Height, Plateau Height )</t>
  </si>
  <si>
    <t>Misure in cm (Circonferenza apertura, altezza tacco e Plateau)</t>
  </si>
  <si>
    <r>
      <t xml:space="preserve">Maße in cm (Schaftweite/Umfang, Absatzhöhe, </t>
    </r>
    <r>
      <rPr>
        <sz val="9"/>
        <rFont val="Calibri"/>
        <family val="2"/>
        <scheme val="minor"/>
      </rPr>
      <t>Plateauhöhe)</t>
    </r>
  </si>
  <si>
    <t>Style Variants (Available Options: colors, sizes...)</t>
  </si>
  <si>
    <t>Opzioni (Colori, taglie, varianti)</t>
  </si>
  <si>
    <t>Varianten (verfügbare Optionen: Farben, Größen...)</t>
  </si>
  <si>
    <t/>
  </si>
  <si>
    <t>Vendor</t>
  </si>
  <si>
    <t>In case of modification please detail changes</t>
  </si>
  <si>
    <t>in caso di modifica a schede precedenti indicare le parti modificate</t>
  </si>
  <si>
    <t>Issue date</t>
  </si>
  <si>
    <t>Data compilazione</t>
  </si>
  <si>
    <t>Vera Pelle</t>
  </si>
  <si>
    <t>Real Feather &amp; Down</t>
  </si>
  <si>
    <t>Vera Piuma o Piumino</t>
  </si>
  <si>
    <t>Echte Daunen &amp; Federn</t>
  </si>
  <si>
    <t>Real Fur</t>
  </si>
  <si>
    <t>Vera Pelliccia</t>
  </si>
  <si>
    <t>Echter Pelz</t>
  </si>
  <si>
    <t>%</t>
  </si>
  <si>
    <t xml:space="preserve">SKU: </t>
  </si>
  <si>
    <t>Sunn</t>
  </si>
  <si>
    <t>Henequen</t>
  </si>
  <si>
    <t>Maguey</t>
  </si>
  <si>
    <t>Composizione tessile</t>
  </si>
  <si>
    <t>Fiber composition</t>
  </si>
  <si>
    <t>Wool</t>
  </si>
  <si>
    <t>Fabric</t>
  </si>
  <si>
    <t>Attenzione: tutte le informazioni soprariportate devono comparire sull'etichetta del capo in lingua italiana</t>
  </si>
  <si>
    <t>Attention: all the above-mentioned information must appear on the garment label in Italian language.</t>
  </si>
  <si>
    <t>Achtung: Alle oben genannten Informationen müssen auf dem Etikett des Kleidungsstücks in italienischer Sprache erscheinen.</t>
  </si>
  <si>
    <t xml:space="preserve">Machine washable </t>
  </si>
  <si>
    <t>Hand washable only</t>
  </si>
  <si>
    <t>Not washable with water</t>
  </si>
  <si>
    <t xml:space="preserve">Dry cleanable </t>
  </si>
  <si>
    <t xml:space="preserve">Not dry cleanable </t>
  </si>
  <si>
    <t xml:space="preserve">Bleachable </t>
  </si>
  <si>
    <t xml:space="preserve">Not bleachable </t>
  </si>
  <si>
    <t xml:space="preserve">Ironable </t>
  </si>
  <si>
    <t xml:space="preserve">Not irononable </t>
  </si>
  <si>
    <t xml:space="preserve">Machine dry </t>
  </si>
  <si>
    <t xml:space="preserve">Not machine dry </t>
  </si>
  <si>
    <t>Lavabile in lavatrice</t>
  </si>
  <si>
    <t xml:space="preserve">Lavabile a mano </t>
  </si>
  <si>
    <t xml:space="preserve">Non lavabile ad ad acqua </t>
  </si>
  <si>
    <t xml:space="preserve">Lavabile a secco </t>
  </si>
  <si>
    <t>Non lavabile a secco</t>
  </si>
  <si>
    <t xml:space="preserve">Candeggiabile </t>
  </si>
  <si>
    <t xml:space="preserve">Non candeggiabile </t>
  </si>
  <si>
    <t xml:space="preserve">Stiro consentito </t>
  </si>
  <si>
    <t xml:space="preserve">Stiro non consentito </t>
  </si>
  <si>
    <t xml:space="preserve">Asciugabile in asciugatrice </t>
  </si>
  <si>
    <t xml:space="preserve">Non asciugabile in asciugatrice </t>
  </si>
  <si>
    <t xml:space="preserve">Brand </t>
  </si>
  <si>
    <t>Tende e Tende doccia</t>
  </si>
  <si>
    <t>Abaca</t>
  </si>
  <si>
    <t>Acetate</t>
  </si>
  <si>
    <t>Acrylic</t>
  </si>
  <si>
    <t>Alfalfa</t>
  </si>
  <si>
    <t>Alginate</t>
  </si>
  <si>
    <t>Alpaca</t>
  </si>
  <si>
    <t>Asbestos</t>
  </si>
  <si>
    <t>Angora</t>
  </si>
  <si>
    <t>Aramid</t>
  </si>
  <si>
    <t>Camel</t>
  </si>
  <si>
    <t>Hemp</t>
  </si>
  <si>
    <t>Textile paper</t>
  </si>
  <si>
    <t>Beaver</t>
  </si>
  <si>
    <t>Chlorofiber</t>
  </si>
  <si>
    <t>Coconut</t>
  </si>
  <si>
    <t>Cotton</t>
  </si>
  <si>
    <t>Horsehair</t>
  </si>
  <si>
    <t>Cupro</t>
  </si>
  <si>
    <t>Elastane</t>
  </si>
  <si>
    <t>Elastolefin</t>
  </si>
  <si>
    <t>Elastomultiester</t>
  </si>
  <si>
    <t>Fluorofiber</t>
  </si>
  <si>
    <t>Broom</t>
  </si>
  <si>
    <t>Elastodiene</t>
  </si>
  <si>
    <t>Guanaco</t>
  </si>
  <si>
    <t>Jute</t>
  </si>
  <si>
    <t>Kapok</t>
  </si>
  <si>
    <t>Cashmere</t>
  </si>
  <si>
    <t>Llama</t>
  </si>
  <si>
    <t>Linen</t>
  </si>
  <si>
    <t>Otter</t>
  </si>
  <si>
    <t>Lyocell</t>
  </si>
  <si>
    <t>Metallic</t>
  </si>
  <si>
    <t>Metal</t>
  </si>
  <si>
    <t>Modacrylic</t>
  </si>
  <si>
    <t>Modal</t>
  </si>
  <si>
    <t>Mohair</t>
  </si>
  <si>
    <t>Nylon</t>
  </si>
  <si>
    <t>Cow hair</t>
  </si>
  <si>
    <t>Common goat hair</t>
  </si>
  <si>
    <t>Hair or mane</t>
  </si>
  <si>
    <t>Polyamide</t>
  </si>
  <si>
    <t>Polyactide</t>
  </si>
  <si>
    <t>Polyester</t>
  </si>
  <si>
    <t>Polyethylene</t>
  </si>
  <si>
    <t>Polyimide</t>
  </si>
  <si>
    <t>Polypropylene</t>
  </si>
  <si>
    <t>Polycarbamide</t>
  </si>
  <si>
    <t>Polyurethane</t>
  </si>
  <si>
    <t>Protein</t>
  </si>
  <si>
    <t>Ramie</t>
  </si>
  <si>
    <t>Silk</t>
  </si>
  <si>
    <t>Sisal</t>
  </si>
  <si>
    <t>Triacetate</t>
  </si>
  <si>
    <t>Trivinyl</t>
  </si>
  <si>
    <t>Glass fibre</t>
  </si>
  <si>
    <t>Vicuña</t>
  </si>
  <si>
    <t>Vinylal</t>
  </si>
  <si>
    <t>Viscose</t>
  </si>
  <si>
    <t>Yak</t>
  </si>
  <si>
    <t>1. select</t>
  </si>
  <si>
    <t>2. select</t>
  </si>
  <si>
    <t>3. select</t>
  </si>
  <si>
    <t>4. select</t>
  </si>
  <si>
    <t>5. select</t>
  </si>
  <si>
    <t>Note:</t>
  </si>
  <si>
    <t>Materiale/Colore e Dimensioni Maschera</t>
  </si>
  <si>
    <t>Materiale/Colore e Dimensioni Astine</t>
  </si>
  <si>
    <t>Materiale/Colore e Dimensioni Nasello</t>
  </si>
  <si>
    <t>Front side Material/Color and Dimension</t>
  </si>
  <si>
    <t>Temples Material/Color and Dimension</t>
  </si>
  <si>
    <t>Bridge Material/Color and Dimension</t>
  </si>
  <si>
    <t>Sunglasses</t>
  </si>
  <si>
    <t>Polarizzate (S/N)</t>
  </si>
  <si>
    <t>Polarized (Y/N)</t>
  </si>
  <si>
    <t>Uso in auto (S/N)</t>
  </si>
  <si>
    <t>Car use (Y/N)</t>
  </si>
  <si>
    <t>Panno pulizia (S/N)</t>
  </si>
  <si>
    <t>Cleaning cloth (Y/N)</t>
  </si>
  <si>
    <t>Reading Glasses</t>
  </si>
  <si>
    <t>Occhiali da lettura</t>
  </si>
  <si>
    <t>Materiali e Colore Lenti</t>
  </si>
  <si>
    <t>Lens Material and Color</t>
  </si>
  <si>
    <t>Forma</t>
  </si>
  <si>
    <t>Shape</t>
  </si>
  <si>
    <t>Varianti colore</t>
  </si>
  <si>
    <t>Avaiable colors</t>
  </si>
  <si>
    <t>Custodia (S/N) e descrizione</t>
  </si>
  <si>
    <t>Case (Y/N) and description</t>
  </si>
  <si>
    <t>Diottrie</t>
  </si>
  <si>
    <t>Diotria</t>
  </si>
  <si>
    <t>Occhiali da sole</t>
  </si>
  <si>
    <t>Abaca (Abaca)</t>
  </si>
  <si>
    <t>Acetate (Acetato)</t>
  </si>
  <si>
    <t>Acrylic (Acrilica)</t>
  </si>
  <si>
    <t>Alfalfa (Alfa)</t>
  </si>
  <si>
    <t>Alginate (Alginica)</t>
  </si>
  <si>
    <t>Alpaca (Alpaca)</t>
  </si>
  <si>
    <t>Asbestos (Amianto)</t>
  </si>
  <si>
    <t>Angora (Angora)</t>
  </si>
  <si>
    <t>Aramid (Aramide)</t>
  </si>
  <si>
    <t>Camel (Cammello)</t>
  </si>
  <si>
    <t>Hemp (Canapa)</t>
  </si>
  <si>
    <t>Textile paper (Carta tessile)</t>
  </si>
  <si>
    <t>Beaver (Castoro)</t>
  </si>
  <si>
    <t>Chlorofiber (Clorofibra)</t>
  </si>
  <si>
    <t>Coconut (Cocco)</t>
  </si>
  <si>
    <t>Cotton (Cotone)</t>
  </si>
  <si>
    <t>Horsehair (Crine di cavallo)</t>
  </si>
  <si>
    <t>Cupro (Cupro)</t>
  </si>
  <si>
    <t>Elastane (Elastan)</t>
  </si>
  <si>
    <t>Elastolefin (Elastolefina)</t>
  </si>
  <si>
    <t>Elastomultiester (Elastomultiestere)</t>
  </si>
  <si>
    <t>Fluorofiber (Fluorofibra)</t>
  </si>
  <si>
    <t>Broom (Ginestra)</t>
  </si>
  <si>
    <t>Elastodiene (Gomma)</t>
  </si>
  <si>
    <t>Guanaco (Guanaco)</t>
  </si>
  <si>
    <t>Henequen (Henequen)</t>
  </si>
  <si>
    <t>Jute (Juta)</t>
  </si>
  <si>
    <t>Kapok (Kapok)</t>
  </si>
  <si>
    <t>Cashmere (Kashmir)</t>
  </si>
  <si>
    <t>Llama (Lama)</t>
  </si>
  <si>
    <t>Wool (Lana)</t>
  </si>
  <si>
    <t>Linen (Lino)</t>
  </si>
  <si>
    <t>Otter (Lontra)</t>
  </si>
  <si>
    <t>Lyocell (Lyocell)</t>
  </si>
  <si>
    <t>Maguey (Maguey)</t>
  </si>
  <si>
    <t>Metallic (Metallizzata)</t>
  </si>
  <si>
    <t>Metal (Metallo)</t>
  </si>
  <si>
    <t>Modacrylic (Modacrilica)</t>
  </si>
  <si>
    <t>Modal (Modal)</t>
  </si>
  <si>
    <t>Mohair (Mohair)</t>
  </si>
  <si>
    <t>Nylon (Nylon)</t>
  </si>
  <si>
    <t>Cow hair (Pelo bovino)</t>
  </si>
  <si>
    <t>Common goat hair (Pelo di capra comune)</t>
  </si>
  <si>
    <t>Hair or mane (Pelo o crine)</t>
  </si>
  <si>
    <t>Polyamide (Poliammide)</t>
  </si>
  <si>
    <t>Polyactide (Poliattide)</t>
  </si>
  <si>
    <t>Polyester (Poliestere)</t>
  </si>
  <si>
    <t>Polyethylene (Polietilenica)</t>
  </si>
  <si>
    <t>Polyimide (Poli-immide)</t>
  </si>
  <si>
    <t>Polypropylene (Polipropilenica)</t>
  </si>
  <si>
    <t>Polycarbamide (Poliureica)</t>
  </si>
  <si>
    <t>Polyurethane (Poliuretanica)</t>
  </si>
  <si>
    <t>Protein (Proteica)</t>
  </si>
  <si>
    <t>Ramie (Ramié)</t>
  </si>
  <si>
    <t>Silk (Seta)</t>
  </si>
  <si>
    <t>Sisal (Sisal)</t>
  </si>
  <si>
    <t>Sunn (Sunn)</t>
  </si>
  <si>
    <t>Triacetate (Triacetato)</t>
  </si>
  <si>
    <t>Trivinyl (Trivinilica)</t>
  </si>
  <si>
    <t>Glass fibre (Vetrotessile)</t>
  </si>
  <si>
    <t>Vicuña (Vigogna)</t>
  </si>
  <si>
    <t>Vinylal (Vinilal)</t>
  </si>
  <si>
    <t>Viscose (Viscosa)</t>
  </si>
  <si>
    <t>Yak (Yak)</t>
  </si>
  <si>
    <t>Other (Altro)</t>
  </si>
  <si>
    <t xml:space="preserve"> ()</t>
  </si>
  <si>
    <t>Le informazioni richieste sono necessarie per la corretta gestione del prodotto da parte di QVC, ma sono altresì importanti per supportare le clienti di QVC nella scelta del prodotto.
Per questo motivo tutti i campi del documento devono essere compilati dal fornitore, a meno che non siano oscurati e con la scritta “N/A”. Il fornitore è responsabile della correttezza e completezza dei dati forniti. In caso di dubbio si prega di far riferimento al team di Quality Assurance.</t>
  </si>
  <si>
    <t>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t>
  </si>
  <si>
    <t>Die korrekten Informationen sollen eingegeben oder aus drop down Menüs ausgewählt werden.
Die Informationen, die in der Product Specification Card abgefragt werden, bilden einen Großteil der Kundeninformationen.
Alle Felder sind Pflichtfelder, wenn sie für das betreffende Produkt zutreffend sind. Falsche oder irreführende Informationen können einen negativen Einfluss auf den Verkauf des Produktes haben.
Falls Sie Fragen dazu haben, wie das Dokument auszufüllen ist, kontaktieren Sie bitte das QVC Quality Assurance (QA) Team.</t>
  </si>
  <si>
    <t>Responsabile Europeo del prodotto (nome, indirizzo completo, contatto elettronico (mail/sito web))</t>
  </si>
  <si>
    <t>European address/Responsible Person in Europe (name, full adress with conctact number(mail and or website))</t>
  </si>
  <si>
    <t>Fit advice for customer</t>
  </si>
  <si>
    <t>Material 1</t>
  </si>
  <si>
    <t>Material 2</t>
  </si>
  <si>
    <t>Material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</si>
</sst>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_-;\-* #,##0.0_-;_-* &quot;-&quot;??_-;_-@_-"/>
    <numFmt numFmtId="165" formatCode="_-* #,##0_-;\-* #,##0_-;_-* &quot;-&quot;??_-;_-@_-"/>
  </numFmts>
  <fonts count="119">
    <font>
      <sz val="11"/>
      <color theme="1"/>
      <name val="Calibri"/>
      <family val="2"/>
      <scheme val="minor"/>
    </font>
    <font>
      <sz val="11"/>
      <name val="Calibri"/>
      <family val="2"/>
      <scheme val="minor"/>
    </font>
    <font>
      <sz val="12"/>
      <name val="Arial"/>
      <family val="2"/>
    </font>
    <font>
      <sz val="11"/>
      <color theme="1"/>
      <name val="Arial"/>
      <family val="2"/>
    </font>
    <font>
      <sz val="9"/>
      <color theme="3"/>
      <name val="Calibri"/>
      <family val="2"/>
      <scheme val="minor"/>
    </font>
    <font>
      <sz val="10"/>
      <color theme="3"/>
      <name val="Calibri"/>
      <family val="2"/>
      <scheme val="minor"/>
    </font>
    <font>
      <sz val="12"/>
      <name val="Calibri"/>
      <family val="2"/>
      <scheme val="minor"/>
    </font>
    <font>
      <sz val="10"/>
      <name val="Calibri"/>
      <family val="2"/>
      <scheme val="minor"/>
    </font>
    <font>
      <b/>
      <sz val="10"/>
      <color theme="3"/>
      <name val="Calibri"/>
      <family val="2"/>
      <scheme val="minor"/>
    </font>
    <font>
      <sz val="12"/>
      <color theme="1"/>
      <name val="Gotham Book"/>
      <family val="3"/>
    </font>
    <font>
      <sz val="12"/>
      <name val="Arial"/>
      <family val="2"/>
    </font>
    <font>
      <sz val="10"/>
      <color theme="1"/>
      <name val="Calibri"/>
      <family val="2"/>
    </font>
    <font>
      <b/>
      <sz val="11"/>
      <color theme="1"/>
      <name val="Calibri"/>
      <family val="2"/>
      <scheme val="minor"/>
    </font>
    <font>
      <sz val="12"/>
      <color theme="1"/>
      <name val="Calibri"/>
      <family val="2"/>
    </font>
    <font>
      <sz val="11"/>
      <color theme="0" tint="-0.249977111117893"/>
      <name val="Calibri"/>
      <family val="2"/>
      <scheme val="minor"/>
    </font>
    <font>
      <b/>
      <sz val="11"/>
      <color theme="0" tint="-0.249977111117893"/>
      <name val="Calibri"/>
      <family val="2"/>
      <scheme val="minor"/>
    </font>
    <font>
      <b/>
      <sz val="11"/>
      <color theme="1" tint="0.14999847407452621"/>
      <name val="Calibri"/>
      <family val="2"/>
      <scheme val="minor"/>
    </font>
    <font>
      <sz val="11"/>
      <color theme="1" tint="0.14999847407452621"/>
      <name val="Calibri"/>
      <family val="2"/>
      <scheme val="minor"/>
    </font>
    <font>
      <b/>
      <sz val="10"/>
      <color theme="1"/>
      <name val="Gotham Book"/>
      <family val="3"/>
    </font>
    <font>
      <sz val="11"/>
      <color theme="1"/>
      <name val="Calibri"/>
      <family val="2"/>
      <scheme val="minor"/>
    </font>
    <font>
      <b/>
      <sz val="10"/>
      <color theme="1" tint="0.14999847407452621"/>
      <name val="Calibri"/>
      <family val="2"/>
      <scheme val="minor"/>
    </font>
    <font>
      <sz val="11"/>
      <color rgb="FFFF0000"/>
      <name val="Calibri"/>
      <family val="2"/>
      <scheme val="minor"/>
    </font>
    <font>
      <b/>
      <sz val="15"/>
      <color theme="3"/>
      <name val="Calibri"/>
      <family val="2"/>
      <scheme val="minor"/>
    </font>
    <font>
      <b/>
      <sz val="11"/>
      <color theme="3"/>
      <name val="Calibri"/>
      <family val="2"/>
      <scheme val="minor"/>
    </font>
    <font>
      <sz val="10"/>
      <color theme="2" tint="-0.499984740745262"/>
      <name val="Calibri"/>
      <family val="2"/>
      <scheme val="minor"/>
    </font>
    <font>
      <sz val="10"/>
      <color theme="0" tint="-0.249977111117893"/>
      <name val="Calibri"/>
      <family val="2"/>
      <scheme val="minor"/>
    </font>
    <font>
      <b/>
      <sz val="10"/>
      <color theme="0" tint="-0.249977111117893"/>
      <name val="Calibri"/>
      <family val="2"/>
      <scheme val="minor"/>
    </font>
    <font>
      <sz val="11"/>
      <color theme="0"/>
      <name val="Calibri"/>
      <family val="2"/>
      <scheme val="minor"/>
    </font>
    <font>
      <sz val="9"/>
      <color theme="1"/>
      <name val="Calibri"/>
      <family val="2"/>
      <scheme val="minor"/>
    </font>
    <font>
      <b/>
      <sz val="36"/>
      <color theme="0"/>
      <name val="Calibri"/>
      <family val="2"/>
      <scheme val="minor"/>
    </font>
    <font>
      <sz val="12"/>
      <color rgb="FF140000"/>
      <name val="Calibri"/>
      <family val="2"/>
      <scheme val="minor"/>
    </font>
    <font>
      <sz val="11"/>
      <color theme="1"/>
      <name val="Calibri"/>
      <family val="2"/>
    </font>
    <font>
      <b/>
      <sz val="22"/>
      <color rgb="FF400809"/>
      <name val="Calibri"/>
      <family val="2"/>
      <scheme val="minor"/>
    </font>
    <font>
      <sz val="11"/>
      <color rgb="FF000000"/>
      <name val="Calibri"/>
      <family val="2"/>
      <scheme val="minor"/>
    </font>
    <font>
      <sz val="10"/>
      <color rgb="FF28334A"/>
      <name val="Calibri"/>
      <family val="2"/>
      <scheme val="minor"/>
    </font>
    <font>
      <sz val="11"/>
      <color rgb="FF28334A"/>
      <name val="Calibri"/>
      <family val="2"/>
      <scheme val="minor"/>
    </font>
    <font>
      <sz val="12"/>
      <color rgb="FF28334A"/>
      <name val="Calibri"/>
      <family val="2"/>
      <scheme val="minor"/>
    </font>
    <font>
      <sz val="9"/>
      <color rgb="FF28334A"/>
      <name val="Calibri"/>
      <family val="2"/>
      <scheme val="minor"/>
    </font>
    <font>
      <u/>
      <sz val="11"/>
      <color theme="0"/>
      <name val="Calibri"/>
      <family val="2"/>
      <scheme val="minor"/>
    </font>
    <font>
      <sz val="8"/>
      <name val="Calibri"/>
      <family val="2"/>
      <scheme val="minor"/>
    </font>
    <font>
      <sz val="12"/>
      <color theme="0"/>
      <name val="Calibri"/>
      <family val="2"/>
      <scheme val="minor"/>
    </font>
    <font>
      <sz val="11"/>
      <color theme="1"/>
      <name val="Calibri Light"/>
      <family val="2"/>
    </font>
    <font>
      <sz val="10"/>
      <color theme="1" tint="4.9989318521683403E-2"/>
      <name val="Calibri Light"/>
      <family val="2"/>
    </font>
    <font>
      <u/>
      <sz val="9"/>
      <color theme="1"/>
      <name val="Calibri"/>
      <family val="2"/>
      <scheme val="minor"/>
    </font>
    <font>
      <sz val="9"/>
      <color theme="0" tint="-0.249977111117893"/>
      <name val="Calibri"/>
      <family val="2"/>
      <scheme val="minor"/>
    </font>
    <font>
      <b/>
      <sz val="10"/>
      <color rgb="FF400809"/>
      <name val="Calibri Light"/>
      <family val="2"/>
      <scheme val="major"/>
    </font>
    <font>
      <u/>
      <sz val="11"/>
      <color theme="10"/>
      <name val="Calibri"/>
      <family val="2"/>
      <scheme val="minor"/>
    </font>
    <font>
      <b/>
      <sz val="9"/>
      <color theme="4"/>
      <name val="Calibri"/>
      <family val="2"/>
      <scheme val="minor"/>
    </font>
    <font>
      <sz val="9"/>
      <color theme="1" tint="0.499984740745262"/>
      <name val="Calibri"/>
      <family val="2"/>
      <scheme val="minor"/>
    </font>
    <font>
      <b/>
      <u/>
      <sz val="11"/>
      <color theme="3"/>
      <name val="Calibri Light"/>
      <family val="2"/>
    </font>
    <font>
      <b/>
      <sz val="26"/>
      <color theme="0"/>
      <name val="Calibri Light"/>
      <family val="2"/>
      <scheme val="major"/>
    </font>
    <font>
      <sz val="11"/>
      <color theme="1"/>
      <name val="Segoe UI"/>
      <family val="2"/>
    </font>
    <font>
      <sz val="10"/>
      <color theme="1" tint="0.14999847407452621"/>
      <name val="Calibri"/>
      <family val="2"/>
      <scheme val="minor"/>
    </font>
    <font>
      <sz val="10"/>
      <name val="Calibri Light"/>
      <family val="2"/>
      <scheme val="major"/>
    </font>
    <font>
      <i/>
      <sz val="10"/>
      <name val="Calibri Light"/>
      <family val="2"/>
      <scheme val="major"/>
    </font>
    <font>
      <b/>
      <sz val="10"/>
      <name val="Calibri Light"/>
      <family val="2"/>
      <scheme val="major"/>
    </font>
    <font>
      <b/>
      <strike/>
      <sz val="10"/>
      <name val="Calibri Light"/>
      <family val="2"/>
      <scheme val="major"/>
    </font>
    <font>
      <b/>
      <sz val="22"/>
      <color theme="0"/>
      <name val="Calibri Light"/>
      <family val="2"/>
      <scheme val="major"/>
    </font>
    <font>
      <b/>
      <sz val="10"/>
      <name val="Calibri"/>
      <family val="2"/>
      <scheme val="minor"/>
    </font>
    <font>
      <sz val="10"/>
      <color rgb="FF4A4A44"/>
      <name val="Arial"/>
      <family val="2"/>
    </font>
    <font>
      <b/>
      <sz val="18"/>
      <color rgb="FF28334A"/>
      <name val="Calibri"/>
      <family val="2"/>
    </font>
    <font>
      <sz val="12"/>
      <color rgb="FF28334A"/>
      <name val="Calibri"/>
      <family val="2"/>
    </font>
    <font>
      <b/>
      <sz val="12"/>
      <color theme="1" tint="0.14999847407452621"/>
      <name val="Calibri"/>
      <family val="2"/>
    </font>
    <font>
      <b/>
      <sz val="12"/>
      <color theme="1" tint="0.14999847407452621"/>
      <name val="Calibri"/>
      <family val="2"/>
      <scheme val="minor"/>
    </font>
    <font>
      <b/>
      <sz val="28"/>
      <color theme="0"/>
      <name val="Calibri Light"/>
      <family val="2"/>
      <scheme val="major"/>
    </font>
    <font>
      <u/>
      <sz val="10"/>
      <color theme="1" tint="4.9989318521683403E-2"/>
      <name val="Calibri Light"/>
      <family val="2"/>
    </font>
    <font>
      <i/>
      <sz val="11"/>
      <color theme="1" tint="0.499984740745262"/>
      <name val="Calibri"/>
      <family val="2"/>
      <scheme val="minor"/>
    </font>
    <font>
      <b/>
      <i/>
      <sz val="10"/>
      <color theme="1" tint="0.499984740745262"/>
      <name val="Calibri"/>
      <family val="2"/>
      <scheme val="minor"/>
    </font>
    <font>
      <i/>
      <sz val="10"/>
      <color theme="1" tint="0.499984740745262"/>
      <name val="Calibri"/>
      <family val="2"/>
      <scheme val="minor"/>
    </font>
    <font>
      <i/>
      <sz val="9"/>
      <color theme="1" tint="0.499984740745262"/>
      <name val="Calibri"/>
      <family val="2"/>
      <scheme val="minor"/>
    </font>
    <font>
      <sz val="10"/>
      <color rgb="FFFF0000"/>
      <name val="Calibri"/>
      <family val="2"/>
      <scheme val="minor"/>
    </font>
    <font>
      <b/>
      <sz val="12"/>
      <color theme="0"/>
      <name val="Calibri"/>
      <family val="2"/>
    </font>
    <font>
      <b/>
      <sz val="12"/>
      <color rgb="FF28334A"/>
      <name val="Calibri"/>
      <family val="2"/>
    </font>
    <font>
      <i/>
      <sz val="9"/>
      <color theme="1"/>
      <name val="Calibri"/>
      <family val="2"/>
    </font>
    <font>
      <b/>
      <i/>
      <sz val="11"/>
      <color theme="0"/>
      <name val="Calibri"/>
      <family val="2"/>
    </font>
    <font>
      <b/>
      <i/>
      <sz val="11"/>
      <color rgb="FF28334A"/>
      <name val="Calibri"/>
      <family val="2"/>
    </font>
    <font>
      <i/>
      <sz val="11"/>
      <color rgb="FF28334A"/>
      <name val="Calibri"/>
      <family val="2"/>
    </font>
    <font>
      <sz val="9"/>
      <color rgb="FFFF0000"/>
      <name val="Calibri"/>
      <family val="2"/>
      <scheme val="minor"/>
    </font>
    <font>
      <sz val="10"/>
      <color theme="1"/>
      <name val="Calibri"/>
      <family val="2"/>
      <scheme val="minor"/>
    </font>
    <font>
      <sz val="10"/>
      <color rgb="FF00B050"/>
      <name val="Calibri"/>
      <family val="2"/>
      <scheme val="minor"/>
    </font>
    <font>
      <sz val="11"/>
      <color rgb="FF000000"/>
      <name val="Calibri"/>
      <family val="2"/>
    </font>
    <font>
      <sz val="9"/>
      <name val="Calibri"/>
      <family val="2"/>
      <scheme val="minor"/>
    </font>
    <font>
      <b/>
      <sz val="8"/>
      <color theme="1"/>
      <name val="Calibri Light"/>
      <family val="2"/>
    </font>
    <font>
      <sz val="8"/>
      <color rgb="FF28334A"/>
      <name val="Calibri"/>
      <family val="2"/>
      <scheme val="minor"/>
    </font>
    <font>
      <i/>
      <sz val="8"/>
      <color theme="1" tint="0.499984740745262"/>
      <name val="Calibri"/>
      <family val="2"/>
      <scheme val="minor"/>
    </font>
    <font>
      <sz val="8"/>
      <color theme="3"/>
      <name val="Calibri"/>
      <family val="2"/>
      <scheme val="minor"/>
    </font>
    <font>
      <sz val="8"/>
      <color theme="1"/>
      <name val="Calibri"/>
      <family val="2"/>
      <scheme val="minor"/>
    </font>
    <font>
      <sz val="8"/>
      <color rgb="FF002060"/>
      <name val="Calibri Light"/>
      <family val="2"/>
      <scheme val="major"/>
    </font>
    <font>
      <sz val="12"/>
      <color theme="1"/>
      <name val="Calibri Light"/>
      <family val="2"/>
    </font>
    <font>
      <sz val="10"/>
      <color rgb="FF28334A"/>
      <name val="Calibri Light"/>
      <family val="2"/>
    </font>
    <font>
      <sz val="10"/>
      <color theme="0"/>
      <name val="Calibri Light"/>
      <family val="2"/>
    </font>
    <font>
      <b/>
      <sz val="24"/>
      <color theme="0"/>
      <name val="Calibri Light"/>
      <family val="2"/>
    </font>
    <font>
      <b/>
      <sz val="26"/>
      <color theme="0"/>
      <name val="Calibri Light"/>
      <family val="2"/>
    </font>
    <font>
      <sz val="10"/>
      <color theme="1"/>
      <name val="Calibri Light"/>
      <family val="2"/>
    </font>
    <font>
      <b/>
      <sz val="22"/>
      <color theme="0"/>
      <name val="Calibri Light"/>
      <family val="2"/>
    </font>
    <font>
      <sz val="11"/>
      <color theme="0"/>
      <name val="Calibri Light"/>
      <family val="2"/>
    </font>
    <font>
      <sz val="12"/>
      <name val="Calibri Light"/>
      <family val="2"/>
    </font>
    <font>
      <sz val="9"/>
      <color rgb="FF002060"/>
      <name val="Calibri Light"/>
      <family val="2"/>
      <scheme val="major"/>
    </font>
    <font>
      <b/>
      <u/>
      <sz val="10"/>
      <color rgb="FFC00000"/>
      <name val="Calibri Light"/>
      <family val="2"/>
    </font>
    <font>
      <sz val="12"/>
      <color rgb="FFC00000"/>
      <name val="Calibri"/>
      <family val="2"/>
      <scheme val="minor"/>
    </font>
    <font>
      <sz val="10"/>
      <color rgb="FF002060"/>
      <name val="Calibri Light"/>
      <family val="2"/>
      <scheme val="major"/>
    </font>
    <font>
      <sz val="8"/>
      <color theme="1" tint="0.499984740745262"/>
      <name val="Calibri"/>
      <family val="2"/>
      <scheme val="minor"/>
    </font>
    <font>
      <b/>
      <sz val="14"/>
      <color rgb="FF400809"/>
      <name val="Calibri"/>
      <family val="2"/>
      <scheme val="minor"/>
    </font>
    <font>
      <sz val="14"/>
      <color rgb="FF140000"/>
      <name val="Calibri"/>
      <family val="2"/>
      <scheme val="minor"/>
    </font>
    <font>
      <sz val="8"/>
      <color theme="1"/>
      <name val="Calibri Light"/>
      <family val="2"/>
    </font>
    <font>
      <sz val="9"/>
      <color theme="1"/>
      <name val="Calibri Light"/>
      <family val="2"/>
    </font>
    <font>
      <sz val="11"/>
      <color rgb="FFFF0000"/>
      <name val="Calibri"/>
      <family val="2"/>
    </font>
    <font>
      <b/>
      <sz val="9"/>
      <color theme="3"/>
      <name val="Calibri"/>
      <family val="2"/>
      <scheme val="minor"/>
    </font>
    <font>
      <b/>
      <sz val="9"/>
      <name val="Calibri"/>
      <family val="2"/>
      <scheme val="minor"/>
    </font>
    <font>
      <b/>
      <sz val="9"/>
      <color rgb="FF28334A"/>
      <name val="Calibri"/>
      <family val="2"/>
      <scheme val="minor"/>
    </font>
    <font>
      <b/>
      <sz val="10"/>
      <color rgb="FFFF0000"/>
      <name val="Calibri"/>
      <family val="2"/>
      <scheme val="minor"/>
    </font>
    <font>
      <b/>
      <sz val="10"/>
      <color rgb="FF28334A"/>
      <name val="Calibri"/>
      <family val="2"/>
      <scheme val="minor"/>
    </font>
    <font>
      <sz val="9"/>
      <color theme="1"/>
      <name val="Calibri"/>
      <family val="2"/>
    </font>
    <font>
      <sz val="14"/>
      <color rgb="FF400809"/>
      <name val="Calibri"/>
      <family val="2"/>
      <scheme val="minor"/>
    </font>
    <font>
      <sz val="9"/>
      <color rgb="FFFF0000"/>
      <name val="Calibri Light"/>
      <family val="2"/>
    </font>
    <font>
      <i/>
      <sz val="9"/>
      <color theme="0" tint="-0.249977111117893"/>
      <name val="Calibri"/>
      <family val="2"/>
      <scheme val="minor"/>
    </font>
    <font>
      <sz val="12"/>
      <color rgb="FF000000"/>
      <name val="Calibri"/>
      <family val="2"/>
      <scheme val="minor"/>
    </font>
    <font>
      <sz val="8"/>
      <color rgb="FFC00000"/>
      <name val="Calibri"/>
      <family val="2"/>
      <scheme val="minor"/>
    </font>
    <font>
      <b/>
      <sz val="8"/>
      <name val="Calibri"/>
      <family val="2"/>
      <scheme val="minor"/>
    </font>
  </fonts>
  <fills count="3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EA5C5E"/>
        <bgColor indexed="64"/>
      </patternFill>
    </fill>
    <fill>
      <patternFill patternType="solid">
        <fgColor rgb="FFFBDDDE"/>
        <bgColor indexed="64"/>
      </patternFill>
    </fill>
    <fill>
      <patternFill patternType="solid">
        <fgColor rgb="FFEF8184"/>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rgb="FFFDE9F6"/>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rgb="FF28334A"/>
        <bgColor indexed="64"/>
      </patternFill>
    </fill>
    <fill>
      <patternFill patternType="solid">
        <fgColor rgb="FFFFFFFF"/>
        <bgColor rgb="FFFFFFFF"/>
      </patternFill>
    </fill>
    <fill>
      <patternFill patternType="solid">
        <fgColor rgb="FFFFFF00"/>
        <bgColor rgb="FFFFFFFF"/>
      </patternFill>
    </fill>
    <fill>
      <patternFill patternType="solid">
        <fgColor theme="0"/>
        <bgColor theme="4" tint="0.79998168889431442"/>
      </patternFill>
    </fill>
    <fill>
      <patternFill patternType="solid">
        <fgColor theme="7" tint="0.79998168889431442"/>
        <bgColor theme="4" tint="0.79998168889431442"/>
      </patternFill>
    </fill>
    <fill>
      <patternFill patternType="solid">
        <fgColor theme="7"/>
        <bgColor indexed="64"/>
      </patternFill>
    </fill>
    <fill>
      <patternFill patternType="solid">
        <fgColor rgb="FFFFFFFF"/>
        <bgColor indexed="64"/>
      </patternFill>
    </fill>
    <fill>
      <patternFill patternType="solid">
        <fgColor rgb="FFF9D1B5"/>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right/>
      <top style="medium">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thin">
        <color rgb="FF00000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s>
  <cellStyleXfs count="13">
    <xf numFmtId="0" fontId="0" fillId="0" borderId="0"/>
    <xf numFmtId="0" fontId="3" fillId="0" borderId="0"/>
    <xf numFmtId="0" fontId="10" fillId="0" borderId="0"/>
    <xf numFmtId="0" fontId="2" fillId="0" borderId="0"/>
    <xf numFmtId="43" fontId="19" fillId="0" borderId="0" applyFont="0" applyFill="0" applyBorder="0" applyAlignment="0" applyProtection="0"/>
    <xf numFmtId="0" fontId="22" fillId="0" borderId="18" applyNumberFormat="0" applyFill="0" applyAlignment="0" applyProtection="0"/>
    <xf numFmtId="0" fontId="23" fillId="0" borderId="19" applyNumberFormat="0" applyFill="0" applyAlignment="0" applyProtection="0"/>
    <xf numFmtId="43" fontId="19" fillId="0" borderId="0" applyFont="0" applyFill="0" applyBorder="0" applyAlignment="0" applyProtection="0"/>
    <xf numFmtId="0" fontId="2" fillId="0" borderId="0"/>
    <xf numFmtId="0" fontId="46"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cellStyleXfs>
  <cellXfs count="518">
    <xf numFmtId="0" fontId="0" fillId="0" borderId="0" xfId="0"/>
    <xf numFmtId="0" fontId="9" fillId="0" borderId="0" xfId="0" applyFont="1"/>
    <xf numFmtId="0" fontId="9" fillId="0" borderId="2" xfId="0" applyFont="1" applyBorder="1"/>
    <xf numFmtId="0" fontId="0" fillId="0" borderId="0" xfId="0" applyAlignment="1">
      <alignment horizontal="left" vertical="center"/>
    </xf>
    <xf numFmtId="0" fontId="0" fillId="3" borderId="0" xfId="0" applyFill="1" applyAlignment="1">
      <alignment horizontal="left" vertical="center"/>
    </xf>
    <xf numFmtId="0" fontId="12" fillId="3" borderId="16" xfId="0"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12" fillId="3" borderId="7" xfId="0" applyFont="1" applyFill="1" applyBorder="1" applyAlignment="1">
      <alignment horizontal="center" vertical="center"/>
    </xf>
    <xf numFmtId="0" fontId="14" fillId="9" borderId="7" xfId="0" applyFont="1" applyFill="1" applyBorder="1" applyAlignment="1">
      <alignment wrapText="1"/>
    </xf>
    <xf numFmtId="0" fontId="14" fillId="0" borderId="0" xfId="0" applyFont="1" applyAlignment="1">
      <alignment wrapText="1"/>
    </xf>
    <xf numFmtId="0" fontId="16" fillId="7" borderId="0" xfId="0" applyFont="1" applyFill="1" applyAlignment="1">
      <alignment horizontal="left" vertical="center"/>
    </xf>
    <xf numFmtId="0" fontId="0" fillId="0" borderId="0" xfId="0" applyAlignment="1">
      <alignment horizontal="left" vertical="center" wrapText="1"/>
    </xf>
    <xf numFmtId="0" fontId="18" fillId="2" borderId="10" xfId="0" applyFont="1" applyFill="1" applyBorder="1" applyAlignment="1">
      <alignment wrapText="1"/>
    </xf>
    <xf numFmtId="0" fontId="14" fillId="0" borderId="0" xfId="0" applyFont="1"/>
    <xf numFmtId="0" fontId="6" fillId="0" borderId="0" xfId="2" applyFont="1" applyAlignment="1">
      <alignment vertical="center"/>
    </xf>
    <xf numFmtId="0" fontId="7" fillId="0" borderId="0" xfId="2" applyFont="1" applyAlignment="1">
      <alignment vertical="center"/>
    </xf>
    <xf numFmtId="0" fontId="14" fillId="12" borderId="0" xfId="0" applyFont="1" applyFill="1" applyAlignment="1">
      <alignment wrapText="1"/>
    </xf>
    <xf numFmtId="0" fontId="0" fillId="12" borderId="0" xfId="0" applyFill="1" applyAlignment="1">
      <alignment horizontal="left" vertical="center"/>
    </xf>
    <xf numFmtId="0" fontId="12" fillId="12" borderId="0" xfId="0" applyFont="1" applyFill="1" applyAlignment="1">
      <alignment horizontal="left" vertical="center"/>
    </xf>
    <xf numFmtId="0" fontId="0" fillId="10" borderId="0" xfId="0" applyFill="1" applyAlignment="1">
      <alignment horizontal="left" vertical="center"/>
    </xf>
    <xf numFmtId="0" fontId="12" fillId="3" borderId="0" xfId="0" applyFont="1" applyFill="1" applyAlignment="1">
      <alignment horizontal="left" vertical="center"/>
    </xf>
    <xf numFmtId="0" fontId="14" fillId="9" borderId="7" xfId="0" applyFont="1" applyFill="1" applyBorder="1"/>
    <xf numFmtId="0" fontId="14" fillId="12" borderId="0" xfId="0" applyFont="1" applyFill="1"/>
    <xf numFmtId="0" fontId="0" fillId="11" borderId="0" xfId="0" applyFill="1" applyAlignment="1">
      <alignment horizontal="left" vertical="center"/>
    </xf>
    <xf numFmtId="0" fontId="0" fillId="12" borderId="0" xfId="0" applyFill="1"/>
    <xf numFmtId="0" fontId="33" fillId="0" borderId="0" xfId="0" applyFont="1"/>
    <xf numFmtId="0" fontId="0" fillId="15" borderId="0" xfId="0" applyFill="1"/>
    <xf numFmtId="0" fontId="27" fillId="15" borderId="0" xfId="0" applyFont="1" applyFill="1"/>
    <xf numFmtId="0" fontId="6" fillId="3" borderId="0" xfId="2" applyFont="1" applyFill="1" applyAlignment="1">
      <alignment vertical="center"/>
    </xf>
    <xf numFmtId="0" fontId="29" fillId="15" borderId="0" xfId="0" applyFont="1" applyFill="1" applyAlignment="1">
      <alignment horizontal="center" vertical="center"/>
    </xf>
    <xf numFmtId="0" fontId="41" fillId="0" borderId="0" xfId="0" applyFont="1"/>
    <xf numFmtId="0" fontId="14" fillId="14" borderId="0" xfId="0" applyFont="1" applyFill="1"/>
    <xf numFmtId="0" fontId="12" fillId="14" borderId="7" xfId="0" applyFont="1" applyFill="1" applyBorder="1" applyAlignment="1">
      <alignment horizontal="center" vertical="center"/>
    </xf>
    <xf numFmtId="0" fontId="0" fillId="16" borderId="22" xfId="0" applyFill="1" applyBorder="1" applyAlignment="1">
      <alignment horizontal="left" vertical="center"/>
    </xf>
    <xf numFmtId="0" fontId="0" fillId="16" borderId="23" xfId="0" applyFill="1" applyBorder="1" applyAlignment="1">
      <alignment horizontal="left" vertical="center"/>
    </xf>
    <xf numFmtId="0" fontId="0" fillId="17" borderId="22" xfId="0" applyFill="1" applyBorder="1" applyAlignment="1">
      <alignment horizontal="left" vertical="center"/>
    </xf>
    <xf numFmtId="0" fontId="0" fillId="17" borderId="23" xfId="0" applyFill="1" applyBorder="1" applyAlignment="1">
      <alignment horizontal="left" vertical="center"/>
    </xf>
    <xf numFmtId="0" fontId="28" fillId="18" borderId="24" xfId="0" applyFont="1" applyFill="1" applyBorder="1" applyAlignment="1">
      <alignment vertical="center"/>
    </xf>
    <xf numFmtId="0" fontId="28" fillId="3" borderId="25" xfId="0" applyFont="1" applyFill="1" applyBorder="1" applyAlignment="1">
      <alignment vertical="center" wrapText="1"/>
    </xf>
    <xf numFmtId="0" fontId="28" fillId="14" borderId="25" xfId="0" applyFont="1" applyFill="1" applyBorder="1" applyAlignment="1">
      <alignment vertical="center" wrapText="1"/>
    </xf>
    <xf numFmtId="0" fontId="28" fillId="0" borderId="0" xfId="0" applyFont="1" applyAlignment="1">
      <alignment vertical="center"/>
    </xf>
    <xf numFmtId="0" fontId="28" fillId="18" borderId="25" xfId="0" applyFont="1" applyFill="1" applyBorder="1" applyAlignment="1">
      <alignment vertical="center" wrapText="1"/>
    </xf>
    <xf numFmtId="0" fontId="28" fillId="19" borderId="25" xfId="0" applyFont="1" applyFill="1" applyBorder="1" applyAlignment="1">
      <alignment vertical="center" wrapText="1"/>
    </xf>
    <xf numFmtId="0" fontId="6" fillId="0" borderId="0" xfId="8" applyFont="1" applyAlignment="1">
      <alignment vertical="center"/>
    </xf>
    <xf numFmtId="0" fontId="41" fillId="3" borderId="0" xfId="0" applyFont="1" applyFill="1" applyAlignment="1">
      <alignment horizontal="center" vertical="center"/>
    </xf>
    <xf numFmtId="0" fontId="21" fillId="20" borderId="0" xfId="0" applyFont="1" applyFill="1" applyAlignment="1">
      <alignment horizontal="left" vertical="center"/>
    </xf>
    <xf numFmtId="0" fontId="18" fillId="2" borderId="10" xfId="0" applyFont="1" applyFill="1" applyBorder="1" applyAlignment="1">
      <alignment horizontal="left" wrapText="1"/>
    </xf>
    <xf numFmtId="0" fontId="44" fillId="9" borderId="7" xfId="0" applyFont="1" applyFill="1" applyBorder="1"/>
    <xf numFmtId="0" fontId="44" fillId="12" borderId="0" xfId="0" applyFont="1" applyFill="1" applyAlignment="1">
      <alignment horizontal="left" vertical="top" wrapText="1"/>
    </xf>
    <xf numFmtId="0" fontId="28" fillId="0" borderId="0" xfId="0" applyFont="1"/>
    <xf numFmtId="0" fontId="6" fillId="21" borderId="0" xfId="2" applyFont="1" applyFill="1" applyAlignment="1">
      <alignment vertical="center"/>
    </xf>
    <xf numFmtId="0" fontId="16" fillId="8" borderId="17" xfId="0" applyFont="1" applyFill="1" applyBorder="1" applyAlignment="1">
      <alignment vertical="center"/>
    </xf>
    <xf numFmtId="0" fontId="47" fillId="3" borderId="0" xfId="2" applyFont="1" applyFill="1" applyAlignment="1">
      <alignment vertical="center"/>
    </xf>
    <xf numFmtId="0" fontId="17" fillId="8" borderId="17" xfId="0" applyFont="1" applyFill="1" applyBorder="1" applyAlignment="1">
      <alignment vertical="center"/>
    </xf>
    <xf numFmtId="0" fontId="49" fillId="0" borderId="0" xfId="0" applyFont="1"/>
    <xf numFmtId="0" fontId="12" fillId="20" borderId="0" xfId="0" applyFont="1" applyFill="1" applyAlignment="1">
      <alignment horizontal="left" vertical="center"/>
    </xf>
    <xf numFmtId="0" fontId="0" fillId="3" borderId="0" xfId="0" applyFill="1" applyAlignment="1">
      <alignment horizontal="left" vertical="center" wrapText="1"/>
    </xf>
    <xf numFmtId="0" fontId="16" fillId="7" borderId="0" xfId="0" applyFont="1" applyFill="1" applyAlignment="1">
      <alignment horizontal="left" vertical="center" wrapText="1"/>
    </xf>
    <xf numFmtId="0" fontId="0" fillId="0" borderId="0" xfId="0" applyAlignment="1">
      <alignment wrapText="1"/>
    </xf>
    <xf numFmtId="0" fontId="0" fillId="17" borderId="22" xfId="0" applyFill="1" applyBorder="1" applyAlignment="1">
      <alignment horizontal="left" vertical="center" wrapText="1"/>
    </xf>
    <xf numFmtId="0" fontId="0" fillId="16" borderId="22" xfId="0" applyFill="1" applyBorder="1" applyAlignment="1">
      <alignment horizontal="left" vertical="center" wrapText="1"/>
    </xf>
    <xf numFmtId="0" fontId="46" fillId="3" borderId="0" xfId="9" applyFill="1" applyBorder="1" applyAlignment="1">
      <alignment horizontal="left" vertical="center" wrapText="1"/>
    </xf>
    <xf numFmtId="0" fontId="33" fillId="0" borderId="0" xfId="0" applyFont="1" applyAlignment="1">
      <alignment wrapText="1"/>
    </xf>
    <xf numFmtId="0" fontId="0" fillId="17" borderId="23" xfId="0" applyFill="1" applyBorder="1" applyAlignment="1">
      <alignment horizontal="left" vertical="center" wrapText="1"/>
    </xf>
    <xf numFmtId="0" fontId="0" fillId="16" borderId="23" xfId="0" applyFill="1" applyBorder="1" applyAlignment="1">
      <alignment horizontal="left" vertical="center" wrapText="1"/>
    </xf>
    <xf numFmtId="0" fontId="17" fillId="3" borderId="17" xfId="0" applyFont="1" applyFill="1" applyBorder="1" applyAlignment="1">
      <alignment vertical="center" wrapText="1"/>
    </xf>
    <xf numFmtId="0" fontId="14" fillId="12" borderId="0" xfId="0" applyFont="1" applyFill="1" applyAlignment="1">
      <alignment vertical="center"/>
    </xf>
    <xf numFmtId="0" fontId="0" fillId="0" borderId="0" xfId="0" applyAlignment="1">
      <alignment vertical="center"/>
    </xf>
    <xf numFmtId="0" fontId="14" fillId="12" borderId="0" xfId="0" applyFont="1" applyFill="1" applyAlignment="1">
      <alignment vertical="center" wrapText="1"/>
    </xf>
    <xf numFmtId="0" fontId="46" fillId="0" borderId="0" xfId="9" applyAlignment="1">
      <alignment vertical="center" wrapText="1"/>
    </xf>
    <xf numFmtId="0" fontId="50" fillId="15" borderId="0" xfId="0" applyFont="1" applyFill="1" applyAlignment="1">
      <alignment horizontal="center" vertical="center"/>
    </xf>
    <xf numFmtId="0" fontId="51" fillId="0" borderId="0" xfId="0" applyFont="1" applyAlignment="1">
      <alignment vertical="center" wrapText="1"/>
    </xf>
    <xf numFmtId="0" fontId="7" fillId="3" borderId="17" xfId="0" applyFont="1" applyFill="1" applyBorder="1" applyAlignment="1">
      <alignment vertical="center" wrapText="1"/>
    </xf>
    <xf numFmtId="0" fontId="14" fillId="9" borderId="7" xfId="0" applyFont="1" applyFill="1" applyBorder="1" applyAlignment="1">
      <alignment vertical="center" wrapText="1"/>
    </xf>
    <xf numFmtId="0" fontId="20" fillId="7" borderId="0" xfId="0" applyFont="1" applyFill="1" applyAlignment="1">
      <alignment vertical="center" wrapText="1"/>
    </xf>
    <xf numFmtId="0" fontId="15" fillId="8" borderId="7" xfId="0" applyFont="1" applyFill="1" applyBorder="1" applyAlignment="1">
      <alignment vertical="center" wrapText="1"/>
    </xf>
    <xf numFmtId="0" fontId="26" fillId="8" borderId="7" xfId="0" applyFont="1" applyFill="1" applyBorder="1" applyAlignment="1">
      <alignment vertical="center" wrapText="1"/>
    </xf>
    <xf numFmtId="0" fontId="14" fillId="0" borderId="0" xfId="0" applyFont="1" applyAlignment="1">
      <alignment vertical="center" wrapText="1"/>
    </xf>
    <xf numFmtId="0" fontId="7" fillId="3" borderId="7" xfId="0" applyFont="1" applyFill="1" applyBorder="1" applyAlignment="1">
      <alignment vertical="center" wrapText="1"/>
    </xf>
    <xf numFmtId="0" fontId="20" fillId="8" borderId="7" xfId="0" applyFont="1" applyFill="1" applyBorder="1" applyAlignment="1">
      <alignment vertical="center" wrapText="1"/>
    </xf>
    <xf numFmtId="0" fontId="52" fillId="0" borderId="17" xfId="0" applyFont="1" applyBorder="1" applyAlignment="1">
      <alignment horizontal="center" vertical="center" wrapText="1"/>
    </xf>
    <xf numFmtId="0" fontId="0" fillId="0" borderId="0" xfId="0" applyAlignment="1">
      <alignment horizontal="center" vertical="center" wrapText="1"/>
    </xf>
    <xf numFmtId="0" fontId="52" fillId="0" borderId="17" xfId="0" applyFont="1" applyBorder="1" applyAlignment="1">
      <alignment horizontal="left" vertical="center" wrapText="1"/>
    </xf>
    <xf numFmtId="0" fontId="7" fillId="14" borderId="7" xfId="0" applyFont="1" applyFill="1" applyBorder="1" applyAlignment="1">
      <alignment vertical="center" wrapText="1"/>
    </xf>
    <xf numFmtId="0" fontId="7" fillId="0" borderId="7" xfId="0" applyFont="1" applyBorder="1" applyAlignment="1">
      <alignment vertical="center" wrapText="1"/>
    </xf>
    <xf numFmtId="0" fontId="52" fillId="0" borderId="17" xfId="0" applyFont="1" applyBorder="1" applyAlignment="1">
      <alignment vertical="center" wrapText="1"/>
    </xf>
    <xf numFmtId="0" fontId="52" fillId="0" borderId="0" xfId="0" applyFont="1" applyAlignment="1">
      <alignment vertical="center" wrapText="1"/>
    </xf>
    <xf numFmtId="0" fontId="7" fillId="0" borderId="17" xfId="0" applyFont="1" applyBorder="1" applyAlignment="1">
      <alignment vertical="center" wrapText="1"/>
    </xf>
    <xf numFmtId="0" fontId="7" fillId="3" borderId="17" xfId="0" applyFont="1" applyFill="1" applyBorder="1" applyAlignment="1">
      <alignment horizontal="left" vertical="center" wrapText="1"/>
    </xf>
    <xf numFmtId="0" fontId="0" fillId="0" borderId="0" xfId="0" applyAlignment="1">
      <alignment horizontal="left" wrapText="1"/>
    </xf>
    <xf numFmtId="0" fontId="55" fillId="7" borderId="0" xfId="0" applyFont="1" applyFill="1" applyAlignment="1">
      <alignment horizontal="left" vertical="center"/>
    </xf>
    <xf numFmtId="0" fontId="25" fillId="9" borderId="7" xfId="0" applyFont="1" applyFill="1" applyBorder="1" applyAlignment="1">
      <alignment horizontal="left" vertical="center" wrapText="1"/>
    </xf>
    <xf numFmtId="0" fontId="26" fillId="8" borderId="7" xfId="0" applyFont="1" applyFill="1" applyBorder="1" applyAlignment="1">
      <alignment horizontal="left" vertical="center"/>
    </xf>
    <xf numFmtId="0" fontId="25" fillId="0" borderId="0" xfId="0" applyFont="1" applyAlignment="1">
      <alignment horizontal="left" vertical="center" wrapText="1"/>
    </xf>
    <xf numFmtId="0" fontId="14" fillId="9" borderId="7" xfId="0" applyFont="1" applyFill="1" applyBorder="1" applyAlignment="1">
      <alignment horizontal="left" vertical="center"/>
    </xf>
    <xf numFmtId="0" fontId="55" fillId="8" borderId="7" xfId="0" applyFont="1" applyFill="1" applyBorder="1" applyAlignment="1">
      <alignment horizontal="left" vertical="center"/>
    </xf>
    <xf numFmtId="0" fontId="53" fillId="0" borderId="17" xfId="0" applyFont="1" applyBorder="1" applyAlignment="1">
      <alignment horizontal="left" vertical="center" wrapText="1"/>
    </xf>
    <xf numFmtId="0" fontId="13" fillId="0" borderId="27" xfId="0" applyFont="1" applyBorder="1" applyAlignment="1">
      <alignment horizontal="left" vertical="center" wrapText="1"/>
    </xf>
    <xf numFmtId="0" fontId="53" fillId="0" borderId="7" xfId="0" applyFont="1" applyBorder="1" applyAlignment="1">
      <alignment horizontal="left" vertical="center" wrapText="1"/>
    </xf>
    <xf numFmtId="0" fontId="53" fillId="0" borderId="22" xfId="0" applyFont="1" applyBorder="1" applyAlignment="1">
      <alignment horizontal="left" vertical="center" wrapText="1"/>
    </xf>
    <xf numFmtId="0" fontId="53" fillId="0" borderId="0" xfId="0" applyFont="1" applyAlignment="1">
      <alignment horizontal="left" vertical="center"/>
    </xf>
    <xf numFmtId="0" fontId="6" fillId="21" borderId="0" xfId="2" applyFont="1" applyFill="1" applyAlignment="1" applyProtection="1">
      <alignment vertical="center"/>
      <protection locked="0"/>
    </xf>
    <xf numFmtId="0" fontId="0" fillId="23" borderId="0" xfId="0" applyFill="1"/>
    <xf numFmtId="0" fontId="59" fillId="0" borderId="0" xfId="0" applyFont="1" applyAlignment="1">
      <alignment horizontal="left" vertical="center" wrapText="1" indent="1"/>
    </xf>
    <xf numFmtId="0" fontId="36" fillId="3" borderId="0" xfId="8" applyFont="1" applyFill="1" applyAlignment="1">
      <alignment vertical="center"/>
    </xf>
    <xf numFmtId="0" fontId="11" fillId="0" borderId="0" xfId="0" applyFont="1" applyAlignment="1">
      <alignment horizontal="center" vertical="center"/>
    </xf>
    <xf numFmtId="0" fontId="31" fillId="0" borderId="0" xfId="0" applyFont="1"/>
    <xf numFmtId="0" fontId="11" fillId="3" borderId="0" xfId="0" applyFont="1" applyFill="1" applyAlignment="1">
      <alignment horizontal="center" vertical="center"/>
    </xf>
    <xf numFmtId="0" fontId="11" fillId="2" borderId="7" xfId="0" applyFont="1" applyFill="1" applyBorder="1" applyAlignment="1" applyProtection="1">
      <alignment horizontal="center" vertical="center"/>
      <protection locked="0"/>
    </xf>
    <xf numFmtId="0" fontId="1" fillId="3" borderId="17" xfId="0" applyFont="1" applyFill="1" applyBorder="1" applyAlignment="1">
      <alignment vertical="center" wrapText="1"/>
    </xf>
    <xf numFmtId="0" fontId="7" fillId="10" borderId="7" xfId="0" applyFont="1" applyFill="1" applyBorder="1" applyAlignment="1">
      <alignment vertical="center" wrapText="1"/>
    </xf>
    <xf numFmtId="0" fontId="1" fillId="10" borderId="17" xfId="0" applyFont="1" applyFill="1" applyBorder="1" applyAlignment="1">
      <alignment vertical="center" wrapText="1"/>
    </xf>
    <xf numFmtId="0" fontId="3" fillId="0" borderId="0" xfId="1"/>
    <xf numFmtId="0" fontId="0" fillId="0" borderId="0" xfId="0" quotePrefix="1" applyAlignment="1">
      <alignment horizontal="left" vertical="center"/>
    </xf>
    <xf numFmtId="0" fontId="3" fillId="0" borderId="0" xfId="1" applyAlignment="1">
      <alignment horizontal="left" vertical="center"/>
    </xf>
    <xf numFmtId="0" fontId="3" fillId="0" borderId="0" xfId="1" applyAlignment="1">
      <alignment horizontal="left" vertical="center" wrapText="1"/>
    </xf>
    <xf numFmtId="0" fontId="3" fillId="0" borderId="0" xfId="1" applyAlignment="1">
      <alignment vertical="center"/>
    </xf>
    <xf numFmtId="0" fontId="3" fillId="0" borderId="0" xfId="1" applyAlignment="1">
      <alignment wrapText="1"/>
    </xf>
    <xf numFmtId="0" fontId="42" fillId="3" borderId="0" xfId="0" applyFont="1" applyFill="1" applyAlignment="1">
      <alignment vertical="center" wrapText="1"/>
    </xf>
    <xf numFmtId="0" fontId="53" fillId="10" borderId="17" xfId="0" applyFont="1" applyFill="1" applyBorder="1" applyAlignment="1">
      <alignment horizontal="left" vertical="center" wrapText="1"/>
    </xf>
    <xf numFmtId="0" fontId="53" fillId="0" borderId="0" xfId="0" applyFont="1" applyAlignment="1">
      <alignment horizontal="left" vertical="center" wrapText="1"/>
    </xf>
    <xf numFmtId="0" fontId="7" fillId="10" borderId="17" xfId="0" applyFont="1" applyFill="1" applyBorder="1" applyAlignment="1">
      <alignment vertical="center" wrapText="1"/>
    </xf>
    <xf numFmtId="0" fontId="70" fillId="10" borderId="17" xfId="0" applyFont="1" applyFill="1" applyBorder="1" applyAlignment="1">
      <alignment vertical="center" wrapText="1"/>
    </xf>
    <xf numFmtId="0" fontId="70" fillId="0" borderId="7" xfId="0" applyFont="1" applyBorder="1" applyAlignment="1">
      <alignment vertical="center" wrapText="1"/>
    </xf>
    <xf numFmtId="0" fontId="65" fillId="3" borderId="0" xfId="0" applyFont="1" applyFill="1"/>
    <xf numFmtId="0" fontId="72" fillId="6" borderId="7" xfId="0" applyFont="1" applyFill="1" applyBorder="1" applyAlignment="1" applyProtection="1">
      <alignment horizontal="center" vertical="center"/>
      <protection locked="0"/>
    </xf>
    <xf numFmtId="0" fontId="72" fillId="6" borderId="8" xfId="0" applyFont="1" applyFill="1" applyBorder="1" applyAlignment="1" applyProtection="1">
      <alignment horizontal="center" vertical="center"/>
      <protection locked="0"/>
    </xf>
    <xf numFmtId="2" fontId="61" fillId="0" borderId="30" xfId="0" applyNumberFormat="1" applyFont="1" applyBorder="1" applyAlignment="1" applyProtection="1">
      <alignment horizontal="center" vertical="center" wrapText="1"/>
      <protection locked="0"/>
    </xf>
    <xf numFmtId="2" fontId="61" fillId="0" borderId="31" xfId="0" applyNumberFormat="1" applyFont="1" applyBorder="1" applyAlignment="1" applyProtection="1">
      <alignment horizontal="center" vertical="center" wrapText="1"/>
      <protection locked="0"/>
    </xf>
    <xf numFmtId="2" fontId="61" fillId="0" borderId="20" xfId="0" applyNumberFormat="1" applyFont="1" applyBorder="1" applyAlignment="1" applyProtection="1">
      <alignment horizontal="center" vertical="center" wrapText="1"/>
      <protection locked="0"/>
    </xf>
    <xf numFmtId="0" fontId="36" fillId="3" borderId="0" xfId="8" applyFont="1" applyFill="1" applyAlignment="1" applyProtection="1">
      <alignment vertical="center"/>
      <protection locked="0"/>
    </xf>
    <xf numFmtId="0" fontId="11" fillId="3" borderId="0" xfId="0" applyFont="1" applyFill="1" applyAlignment="1" applyProtection="1">
      <alignment horizontal="center" vertical="center"/>
      <protection locked="0"/>
    </xf>
    <xf numFmtId="0" fontId="73" fillId="2" borderId="7" xfId="0" applyFont="1" applyFill="1" applyBorder="1" applyAlignment="1">
      <alignment horizontal="center" vertical="center"/>
    </xf>
    <xf numFmtId="0" fontId="75" fillId="6" borderId="7" xfId="0" applyFont="1" applyFill="1" applyBorder="1" applyAlignment="1">
      <alignment horizontal="center" vertical="center"/>
    </xf>
    <xf numFmtId="2" fontId="76" fillId="0" borderId="30" xfId="0" applyNumberFormat="1" applyFont="1" applyBorder="1" applyAlignment="1">
      <alignment horizontal="center" vertical="center" wrapText="1"/>
    </xf>
    <xf numFmtId="0" fontId="78" fillId="0" borderId="7" xfId="0" applyFont="1" applyBorder="1" applyAlignment="1">
      <alignment wrapText="1"/>
    </xf>
    <xf numFmtId="0" fontId="53" fillId="0" borderId="16" xfId="0" applyFont="1" applyBorder="1" applyAlignment="1">
      <alignment horizontal="left" vertical="center" wrapText="1"/>
    </xf>
    <xf numFmtId="2" fontId="76" fillId="0" borderId="7" xfId="0" applyNumberFormat="1" applyFont="1" applyBorder="1" applyAlignment="1">
      <alignment horizontal="center" vertical="center" wrapText="1"/>
    </xf>
    <xf numFmtId="0" fontId="36" fillId="3" borderId="0" xfId="8" applyFont="1" applyFill="1" applyAlignment="1">
      <alignment horizontal="right" vertical="center"/>
    </xf>
    <xf numFmtId="0" fontId="72" fillId="6" borderId="7" xfId="0" applyFont="1" applyFill="1" applyBorder="1" applyAlignment="1">
      <alignment horizontal="center" vertical="center"/>
    </xf>
    <xf numFmtId="0" fontId="11" fillId="2" borderId="7" xfId="0" applyFont="1" applyFill="1" applyBorder="1" applyAlignment="1">
      <alignment horizontal="center" vertical="center"/>
    </xf>
    <xf numFmtId="0" fontId="17" fillId="8" borderId="17" xfId="0" applyFont="1" applyFill="1" applyBorder="1" applyAlignment="1">
      <alignment vertical="center" wrapText="1"/>
    </xf>
    <xf numFmtId="0" fontId="1" fillId="20" borderId="17" xfId="0" applyFont="1" applyFill="1" applyBorder="1" applyAlignment="1">
      <alignment vertical="center" wrapText="1"/>
    </xf>
    <xf numFmtId="0" fontId="46" fillId="0" borderId="17" xfId="9" applyBorder="1" applyAlignment="1">
      <alignment horizontal="left" vertical="center" wrapText="1"/>
    </xf>
    <xf numFmtId="0" fontId="31" fillId="21" borderId="10" xfId="0" applyFont="1" applyFill="1" applyBorder="1" applyAlignment="1">
      <alignment vertical="center" wrapText="1"/>
    </xf>
    <xf numFmtId="0" fontId="16" fillId="3" borderId="17" xfId="0" applyFont="1" applyFill="1" applyBorder="1" applyAlignment="1">
      <alignment vertical="center" wrapText="1"/>
    </xf>
    <xf numFmtId="0" fontId="1" fillId="3" borderId="7" xfId="0" applyFont="1" applyFill="1" applyBorder="1" applyAlignment="1">
      <alignment vertical="center" wrapText="1"/>
    </xf>
    <xf numFmtId="0" fontId="12" fillId="3" borderId="0" xfId="0" applyFont="1" applyFill="1" applyAlignment="1">
      <alignment horizontal="left" vertical="center" wrapText="1"/>
    </xf>
    <xf numFmtId="0" fontId="40" fillId="3" borderId="0" xfId="8" applyFont="1" applyFill="1" applyAlignment="1">
      <alignment vertical="center"/>
    </xf>
    <xf numFmtId="0" fontId="40" fillId="3" borderId="0" xfId="8" quotePrefix="1" applyFont="1" applyFill="1" applyAlignment="1">
      <alignment vertical="center"/>
    </xf>
    <xf numFmtId="0" fontId="40" fillId="3" borderId="3" xfId="8" applyFont="1" applyFill="1" applyBorder="1" applyAlignment="1" applyProtection="1">
      <alignment vertical="center"/>
      <protection locked="0"/>
    </xf>
    <xf numFmtId="0" fontId="11" fillId="2" borderId="8" xfId="0" applyFont="1" applyFill="1" applyBorder="1" applyAlignment="1" applyProtection="1">
      <alignment horizontal="center" vertical="center" shrinkToFit="1"/>
      <protection locked="0"/>
    </xf>
    <xf numFmtId="0" fontId="38" fillId="15" borderId="0" xfId="8" applyFont="1" applyFill="1"/>
    <xf numFmtId="0" fontId="81" fillId="0" borderId="0" xfId="8" applyFont="1" applyAlignment="1">
      <alignment vertical="center" wrapText="1"/>
    </xf>
    <xf numFmtId="0" fontId="7" fillId="0" borderId="0" xfId="8" applyFont="1" applyAlignment="1">
      <alignment vertical="top" wrapText="1"/>
    </xf>
    <xf numFmtId="0" fontId="7" fillId="0" borderId="0" xfId="8" applyFont="1" applyAlignment="1">
      <alignment vertical="center"/>
    </xf>
    <xf numFmtId="0" fontId="64" fillId="15" borderId="0" xfId="0" applyFont="1" applyFill="1"/>
    <xf numFmtId="0" fontId="84" fillId="0" borderId="0" xfId="0" applyFont="1" applyAlignment="1">
      <alignment horizontal="left" vertical="center" wrapText="1"/>
    </xf>
    <xf numFmtId="0" fontId="85" fillId="0" borderId="0" xfId="0" applyFont="1" applyAlignment="1">
      <alignment horizontal="left" vertical="center" wrapText="1"/>
    </xf>
    <xf numFmtId="0" fontId="85" fillId="2" borderId="0" xfId="0" applyFont="1" applyFill="1" applyAlignment="1">
      <alignment horizontal="left" vertical="center" wrapText="1"/>
    </xf>
    <xf numFmtId="0" fontId="86" fillId="0" borderId="0" xfId="0" applyFont="1"/>
    <xf numFmtId="0" fontId="24" fillId="3" borderId="0" xfId="0" applyFont="1" applyFill="1" applyAlignment="1">
      <alignment vertical="top" wrapText="1"/>
    </xf>
    <xf numFmtId="0" fontId="87" fillId="3" borderId="0" xfId="0" applyFont="1" applyFill="1" applyAlignment="1">
      <alignment vertical="center" wrapText="1"/>
    </xf>
    <xf numFmtId="0" fontId="48" fillId="3" borderId="11" xfId="2" applyFont="1" applyFill="1" applyBorder="1" applyAlignment="1">
      <alignment horizontal="left"/>
    </xf>
    <xf numFmtId="0" fontId="48" fillId="3" borderId="6" xfId="2" applyFont="1" applyFill="1" applyBorder="1" applyAlignment="1">
      <alignment horizontal="left"/>
    </xf>
    <xf numFmtId="0" fontId="88" fillId="15" borderId="0" xfId="0" applyFont="1" applyFill="1"/>
    <xf numFmtId="0" fontId="41" fillId="3" borderId="0" xfId="0" applyFont="1" applyFill="1"/>
    <xf numFmtId="0" fontId="88" fillId="0" borderId="0" xfId="0" applyFont="1"/>
    <xf numFmtId="0" fontId="89" fillId="15" borderId="0" xfId="0" applyFont="1" applyFill="1" applyAlignment="1">
      <alignment horizontal="center" vertical="center"/>
    </xf>
    <xf numFmtId="0" fontId="90" fillId="15" borderId="0" xfId="0" applyFont="1" applyFill="1"/>
    <xf numFmtId="0" fontId="93" fillId="0" borderId="0" xfId="0" applyFont="1" applyAlignment="1">
      <alignment horizontal="center" vertical="center"/>
    </xf>
    <xf numFmtId="0" fontId="90" fillId="15" borderId="0" xfId="0" applyFont="1" applyFill="1" applyAlignment="1">
      <alignment horizontal="left" vertical="center"/>
    </xf>
    <xf numFmtId="0" fontId="90" fillId="15" borderId="0" xfId="0" applyFont="1" applyFill="1" applyAlignment="1">
      <alignment horizontal="right" vertical="center"/>
    </xf>
    <xf numFmtId="0" fontId="94" fillId="15" borderId="0" xfId="0" applyFont="1" applyFill="1" applyAlignment="1">
      <alignment vertical="center"/>
    </xf>
    <xf numFmtId="0" fontId="90" fillId="15" borderId="0" xfId="0" applyFont="1" applyFill="1" applyAlignment="1">
      <alignment horizontal="center" vertical="center"/>
    </xf>
    <xf numFmtId="0" fontId="93" fillId="3" borderId="0" xfId="0" applyFont="1" applyFill="1" applyAlignment="1">
      <alignment horizontal="center" vertical="center"/>
    </xf>
    <xf numFmtId="0" fontId="96" fillId="3" borderId="0" xfId="8" applyFont="1" applyFill="1" applyAlignment="1">
      <alignment vertical="center"/>
    </xf>
    <xf numFmtId="0" fontId="96" fillId="0" borderId="0" xfId="8" applyFont="1" applyAlignment="1">
      <alignment vertical="center"/>
    </xf>
    <xf numFmtId="0" fontId="88" fillId="0" borderId="0" xfId="0" applyFont="1" applyAlignment="1">
      <alignment vertical="center"/>
    </xf>
    <xf numFmtId="0" fontId="98" fillId="3" borderId="0" xfId="0" applyFont="1" applyFill="1" applyAlignment="1" applyProtection="1">
      <alignment vertical="top" wrapText="1"/>
      <protection locked="0"/>
    </xf>
    <xf numFmtId="0" fontId="97" fillId="3" borderId="0" xfId="0" applyFont="1" applyFill="1" applyAlignment="1">
      <alignment vertical="center" wrapText="1"/>
    </xf>
    <xf numFmtId="0" fontId="30" fillId="3" borderId="0" xfId="6" applyNumberFormat="1" applyFont="1" applyFill="1" applyBorder="1" applyAlignment="1"/>
    <xf numFmtId="0" fontId="100" fillId="3" borderId="0" xfId="0" applyFont="1" applyFill="1" applyAlignment="1">
      <alignment vertical="center" wrapText="1"/>
    </xf>
    <xf numFmtId="0" fontId="88" fillId="3" borderId="0" xfId="0" applyFont="1" applyFill="1"/>
    <xf numFmtId="0" fontId="88" fillId="0" borderId="0" xfId="0" applyFont="1" applyAlignment="1">
      <alignment wrapText="1"/>
    </xf>
    <xf numFmtId="0" fontId="58" fillId="3" borderId="0" xfId="0" applyFont="1" applyFill="1" applyAlignment="1">
      <alignment horizontal="center" vertical="center" wrapText="1"/>
    </xf>
    <xf numFmtId="0" fontId="35" fillId="3" borderId="9" xfId="0" applyFont="1" applyFill="1" applyBorder="1" applyAlignment="1">
      <alignment vertical="center" shrinkToFit="1"/>
    </xf>
    <xf numFmtId="0" fontId="35" fillId="3" borderId="12" xfId="0" applyFont="1" applyFill="1" applyBorder="1" applyAlignment="1">
      <alignment vertical="center" shrinkToFit="1"/>
    </xf>
    <xf numFmtId="0" fontId="35" fillId="3" borderId="13" xfId="0" applyFont="1" applyFill="1" applyBorder="1" applyAlignment="1">
      <alignment vertical="center" shrinkToFit="1"/>
    </xf>
    <xf numFmtId="0" fontId="82" fillId="3" borderId="11" xfId="0" applyFont="1" applyFill="1" applyBorder="1" applyAlignment="1">
      <alignment vertical="center"/>
    </xf>
    <xf numFmtId="0" fontId="82" fillId="3" borderId="16" xfId="0" applyFont="1" applyFill="1" applyBorder="1" applyAlignment="1">
      <alignment vertical="center"/>
    </xf>
    <xf numFmtId="164" fontId="41" fillId="3" borderId="11" xfId="4" applyNumberFormat="1" applyFont="1" applyFill="1" applyBorder="1" applyAlignment="1" applyProtection="1">
      <alignment vertical="center"/>
      <protection locked="0"/>
    </xf>
    <xf numFmtId="0" fontId="101" fillId="3" borderId="7" xfId="8" applyFont="1" applyFill="1" applyBorder="1" applyAlignment="1">
      <alignment vertical="top" wrapText="1"/>
    </xf>
    <xf numFmtId="0" fontId="86" fillId="0" borderId="11" xfId="0" applyFont="1" applyBorder="1"/>
    <xf numFmtId="0" fontId="8" fillId="2" borderId="7" xfId="0" applyFont="1" applyFill="1" applyBorder="1" applyAlignment="1">
      <alignment vertical="top" wrapText="1"/>
    </xf>
    <xf numFmtId="0" fontId="4" fillId="0" borderId="7" xfId="0" applyFont="1" applyBorder="1" applyAlignment="1">
      <alignment vertical="top" wrapText="1"/>
    </xf>
    <xf numFmtId="0" fontId="4" fillId="14" borderId="7" xfId="0" applyFont="1" applyFill="1" applyBorder="1" applyAlignment="1">
      <alignment vertical="top" wrapText="1"/>
    </xf>
    <xf numFmtId="0" fontId="77" fillId="10" borderId="7" xfId="0" applyFont="1" applyFill="1" applyBorder="1" applyAlignment="1">
      <alignment vertical="top" wrapText="1"/>
    </xf>
    <xf numFmtId="0" fontId="4" fillId="0" borderId="0" xfId="0" applyFont="1" applyAlignment="1">
      <alignment vertical="top" wrapText="1"/>
    </xf>
    <xf numFmtId="0" fontId="69" fillId="0" borderId="0" xfId="0" applyFont="1" applyAlignment="1">
      <alignment vertical="top" wrapText="1"/>
    </xf>
    <xf numFmtId="0" fontId="44" fillId="0" borderId="0" xfId="0" applyFont="1" applyAlignment="1">
      <alignment vertical="top" wrapText="1"/>
    </xf>
    <xf numFmtId="0" fontId="66" fillId="9" borderId="7" xfId="0" applyFont="1" applyFill="1" applyBorder="1" applyAlignment="1">
      <alignment vertical="top" wrapText="1"/>
    </xf>
    <xf numFmtId="0" fontId="20" fillId="7" borderId="0" xfId="0" applyFont="1" applyFill="1" applyAlignment="1">
      <alignment vertical="top" wrapText="1"/>
    </xf>
    <xf numFmtId="0" fontId="0" fillId="0" borderId="0" xfId="0" applyAlignment="1">
      <alignment vertical="top" wrapText="1"/>
    </xf>
    <xf numFmtId="0" fontId="66" fillId="0" borderId="0" xfId="0" applyFont="1" applyAlignment="1">
      <alignment vertical="top" wrapText="1"/>
    </xf>
    <xf numFmtId="0" fontId="8" fillId="2" borderId="8" xfId="0" applyFont="1" applyFill="1" applyBorder="1" applyAlignment="1">
      <alignment vertical="top" wrapText="1"/>
    </xf>
    <xf numFmtId="0" fontId="67" fillId="3" borderId="8" xfId="0" applyFont="1" applyFill="1" applyBorder="1" applyAlignment="1">
      <alignment vertical="top" wrapText="1"/>
    </xf>
    <xf numFmtId="0" fontId="5" fillId="0" borderId="0" xfId="0" applyFont="1" applyAlignment="1">
      <alignment vertical="top" wrapText="1"/>
    </xf>
    <xf numFmtId="0" fontId="4" fillId="2" borderId="0" xfId="0" applyFont="1" applyFill="1" applyAlignment="1">
      <alignment vertical="top" wrapText="1"/>
    </xf>
    <xf numFmtId="0" fontId="67" fillId="3" borderId="7" xfId="0" applyFont="1" applyFill="1" applyBorder="1" applyAlignment="1">
      <alignment vertical="top" wrapText="1"/>
    </xf>
    <xf numFmtId="0" fontId="68" fillId="0" borderId="0" xfId="0" applyFont="1" applyAlignment="1">
      <alignment vertical="top" wrapText="1"/>
    </xf>
    <xf numFmtId="0" fontId="37" fillId="5" borderId="11" xfId="0" applyFont="1" applyFill="1" applyBorder="1" applyAlignment="1">
      <alignment vertical="center" wrapText="1" shrinkToFit="1"/>
    </xf>
    <xf numFmtId="0" fontId="37" fillId="5" borderId="7" xfId="0" applyFont="1" applyFill="1" applyBorder="1" applyAlignment="1">
      <alignment vertical="center" shrinkToFit="1"/>
    </xf>
    <xf numFmtId="0" fontId="37" fillId="5" borderId="9" xfId="0" applyFont="1" applyFill="1" applyBorder="1" applyAlignment="1">
      <alignment vertical="center" shrinkToFit="1"/>
    </xf>
    <xf numFmtId="0" fontId="37" fillId="5" borderId="11" xfId="0" applyFont="1" applyFill="1" applyBorder="1" applyAlignment="1">
      <alignment vertical="center" shrinkToFit="1"/>
    </xf>
    <xf numFmtId="0" fontId="37" fillId="6" borderId="11" xfId="8" applyFont="1" applyFill="1" applyBorder="1" applyAlignment="1">
      <alignment horizontal="center" vertical="center" wrapText="1"/>
    </xf>
    <xf numFmtId="0" fontId="35" fillId="5" borderId="7" xfId="0" applyFont="1" applyFill="1" applyBorder="1" applyAlignment="1" applyProtection="1">
      <alignment horizontal="center" vertical="center" shrinkToFit="1"/>
      <protection locked="0"/>
    </xf>
    <xf numFmtId="0" fontId="37" fillId="5" borderId="11" xfId="0" applyFont="1" applyFill="1" applyBorder="1" applyAlignment="1">
      <alignment horizontal="center" vertical="center" wrapText="1"/>
    </xf>
    <xf numFmtId="0" fontId="77" fillId="5" borderId="11" xfId="0" applyFont="1" applyFill="1" applyBorder="1" applyAlignment="1">
      <alignment horizontal="center" vertical="center" wrapText="1"/>
    </xf>
    <xf numFmtId="0" fontId="104" fillId="6" borderId="11" xfId="0" applyFont="1" applyFill="1" applyBorder="1" applyAlignment="1">
      <alignment vertical="center"/>
    </xf>
    <xf numFmtId="0" fontId="105" fillId="6" borderId="7" xfId="0" applyFont="1" applyFill="1" applyBorder="1" applyAlignment="1">
      <alignment vertical="center"/>
    </xf>
    <xf numFmtId="0" fontId="37" fillId="6" borderId="7" xfId="8" applyFont="1" applyFill="1" applyBorder="1" applyAlignment="1">
      <alignment horizontal="center" vertical="center" wrapText="1"/>
    </xf>
    <xf numFmtId="0" fontId="37" fillId="3" borderId="12" xfId="0" applyFont="1" applyFill="1" applyBorder="1" applyAlignment="1">
      <alignment horizontal="center" vertical="top" wrapText="1"/>
    </xf>
    <xf numFmtId="0" fontId="37" fillId="3" borderId="0" xfId="0" applyFont="1" applyFill="1" applyAlignment="1">
      <alignment horizontal="center" vertical="top" wrapText="1"/>
    </xf>
    <xf numFmtId="0" fontId="37" fillId="3" borderId="9" xfId="0" applyFont="1" applyFill="1" applyBorder="1" applyAlignment="1">
      <alignment horizontal="center" vertical="top" wrapText="1"/>
    </xf>
    <xf numFmtId="0" fontId="37" fillId="3" borderId="3" xfId="0" applyFont="1" applyFill="1" applyBorder="1" applyAlignment="1">
      <alignment horizontal="center" vertical="top" wrapText="1"/>
    </xf>
    <xf numFmtId="0" fontId="37" fillId="3" borderId="14" xfId="0" applyFont="1" applyFill="1" applyBorder="1" applyAlignment="1">
      <alignment horizontal="center" vertical="top" wrapText="1"/>
    </xf>
    <xf numFmtId="0" fontId="37" fillId="3" borderId="13" xfId="0" applyFont="1" applyFill="1" applyBorder="1" applyAlignment="1">
      <alignment horizontal="center" vertical="top" wrapText="1"/>
    </xf>
    <xf numFmtId="0" fontId="37" fillId="3" borderId="4" xfId="0" applyFont="1" applyFill="1" applyBorder="1" applyAlignment="1">
      <alignment horizontal="center" vertical="top" wrapText="1"/>
    </xf>
    <xf numFmtId="0" fontId="0" fillId="15" borderId="0" xfId="0" applyFill="1" applyAlignment="1">
      <alignment vertical="center"/>
    </xf>
    <xf numFmtId="0" fontId="64" fillId="15" borderId="0" xfId="0" applyFont="1" applyFill="1" applyAlignment="1">
      <alignment vertical="center"/>
    </xf>
    <xf numFmtId="0" fontId="37" fillId="3" borderId="7" xfId="0" applyFont="1" applyFill="1" applyBorder="1" applyAlignment="1">
      <alignment vertical="center" wrapText="1"/>
    </xf>
    <xf numFmtId="0" fontId="37" fillId="3" borderId="9" xfId="0" applyFont="1" applyFill="1" applyBorder="1" applyAlignment="1">
      <alignment vertical="center" wrapText="1"/>
    </xf>
    <xf numFmtId="0" fontId="37" fillId="3" borderId="3" xfId="0" applyFont="1" applyFill="1" applyBorder="1" applyAlignment="1">
      <alignment vertical="center" wrapText="1"/>
    </xf>
    <xf numFmtId="0" fontId="35" fillId="5" borderId="11" xfId="0" applyFont="1" applyFill="1" applyBorder="1" applyAlignment="1" applyProtection="1">
      <alignment horizontal="center" vertical="center" shrinkToFit="1"/>
      <protection locked="0"/>
    </xf>
    <xf numFmtId="0" fontId="31" fillId="0" borderId="7" xfId="0" applyFont="1" applyBorder="1" applyAlignment="1" applyProtection="1">
      <alignment vertical="center"/>
      <protection locked="0"/>
    </xf>
    <xf numFmtId="0" fontId="31" fillId="0" borderId="11" xfId="0" applyFont="1" applyBorder="1" applyAlignment="1" applyProtection="1">
      <alignment vertical="center"/>
      <protection locked="0"/>
    </xf>
    <xf numFmtId="0" fontId="6" fillId="0" borderId="11" xfId="8" applyFont="1" applyBorder="1" applyAlignment="1">
      <alignment vertical="center"/>
    </xf>
    <xf numFmtId="0" fontId="6" fillId="0" borderId="6" xfId="8" applyFont="1" applyBorder="1" applyAlignment="1">
      <alignment vertical="center"/>
    </xf>
    <xf numFmtId="0" fontId="106" fillId="0" borderId="11" xfId="0" applyFont="1" applyBorder="1" applyAlignment="1" applyProtection="1">
      <alignment vertical="center"/>
      <protection locked="0"/>
    </xf>
    <xf numFmtId="0" fontId="30" fillId="3" borderId="16" xfId="6" applyNumberFormat="1" applyFont="1" applyFill="1" applyBorder="1" applyAlignment="1">
      <alignment horizontal="center" shrinkToFit="1"/>
    </xf>
    <xf numFmtId="0" fontId="20" fillId="7" borderId="0" xfId="0" applyFont="1" applyFill="1" applyAlignment="1">
      <alignment horizontal="left" vertical="center" wrapText="1"/>
    </xf>
    <xf numFmtId="0" fontId="107" fillId="2" borderId="8" xfId="0" applyFont="1" applyFill="1" applyBorder="1" applyAlignment="1">
      <alignment horizontal="left" vertical="center" wrapText="1"/>
    </xf>
    <xf numFmtId="0" fontId="108" fillId="2" borderId="8" xfId="0" applyFont="1" applyFill="1" applyBorder="1" applyAlignment="1">
      <alignment horizontal="left" vertical="center" wrapText="1"/>
    </xf>
    <xf numFmtId="0" fontId="81" fillId="0" borderId="7" xfId="0" applyFont="1" applyBorder="1" applyAlignment="1">
      <alignment vertical="center" wrapText="1"/>
    </xf>
    <xf numFmtId="0" fontId="81" fillId="14" borderId="7" xfId="0" applyFont="1" applyFill="1" applyBorder="1" applyAlignment="1">
      <alignment vertical="center" wrapText="1"/>
    </xf>
    <xf numFmtId="0" fontId="4" fillId="3" borderId="0" xfId="0" applyFont="1" applyFill="1" applyAlignment="1">
      <alignment horizontal="left" vertical="center" wrapText="1"/>
    </xf>
    <xf numFmtId="0" fontId="30" fillId="3" borderId="11" xfId="6" applyNumberFormat="1" applyFont="1" applyFill="1" applyBorder="1" applyAlignment="1">
      <alignment shrinkToFit="1"/>
    </xf>
    <xf numFmtId="0" fontId="45" fillId="13" borderId="16" xfId="5" applyNumberFormat="1" applyFont="1" applyFill="1" applyBorder="1" applyAlignment="1" applyProtection="1">
      <alignment vertical="center"/>
      <protection locked="0"/>
    </xf>
    <xf numFmtId="0" fontId="30" fillId="3" borderId="16" xfId="6" applyNumberFormat="1" applyFont="1" applyFill="1" applyBorder="1" applyAlignment="1">
      <alignment wrapText="1" shrinkToFit="1"/>
    </xf>
    <xf numFmtId="0" fontId="45" fillId="13" borderId="11" xfId="5" applyNumberFormat="1" applyFont="1" applyFill="1" applyBorder="1" applyAlignment="1" applyProtection="1">
      <alignment vertical="center"/>
      <protection locked="0"/>
    </xf>
    <xf numFmtId="0" fontId="35" fillId="3" borderId="34" xfId="0" applyFont="1" applyFill="1" applyBorder="1" applyAlignment="1" applyProtection="1">
      <alignment vertical="center" wrapText="1"/>
      <protection locked="0"/>
    </xf>
    <xf numFmtId="0" fontId="35" fillId="3" borderId="35" xfId="0" applyFont="1" applyFill="1" applyBorder="1" applyAlignment="1" applyProtection="1">
      <alignment vertical="center" wrapText="1"/>
      <protection locked="0"/>
    </xf>
    <xf numFmtId="0" fontId="34" fillId="3" borderId="3" xfId="0" applyFont="1" applyFill="1" applyBorder="1" applyAlignment="1" applyProtection="1">
      <alignment vertical="center" wrapText="1"/>
      <protection locked="0"/>
    </xf>
    <xf numFmtId="0" fontId="34" fillId="3" borderId="4" xfId="0" applyFont="1" applyFill="1" applyBorder="1" applyAlignment="1" applyProtection="1">
      <alignment vertical="center" wrapText="1"/>
      <protection locked="0"/>
    </xf>
    <xf numFmtId="0" fontId="34" fillId="3" borderId="14" xfId="0" applyFont="1" applyFill="1" applyBorder="1" applyAlignment="1" applyProtection="1">
      <alignment vertical="center" wrapText="1"/>
      <protection locked="0"/>
    </xf>
    <xf numFmtId="0" fontId="34" fillId="3" borderId="5" xfId="0" applyFont="1" applyFill="1" applyBorder="1" applyAlignment="1" applyProtection="1">
      <alignment vertical="center" wrapText="1"/>
      <protection locked="0"/>
    </xf>
    <xf numFmtId="0" fontId="35" fillId="3" borderId="32" xfId="0" applyFont="1" applyFill="1" applyBorder="1" applyAlignment="1" applyProtection="1">
      <alignment vertical="center" wrapText="1"/>
      <protection locked="0"/>
    </xf>
    <xf numFmtId="0" fontId="35" fillId="3" borderId="33" xfId="0" applyFont="1" applyFill="1" applyBorder="1" applyAlignment="1" applyProtection="1">
      <alignment vertical="center" wrapText="1"/>
      <protection locked="0"/>
    </xf>
    <xf numFmtId="0" fontId="34" fillId="3" borderId="9" xfId="0" applyFont="1" applyFill="1" applyBorder="1" applyAlignment="1" applyProtection="1">
      <alignment vertical="center" wrapText="1"/>
      <protection locked="0"/>
    </xf>
    <xf numFmtId="0" fontId="34" fillId="3" borderId="13" xfId="0" applyFont="1" applyFill="1" applyBorder="1" applyAlignment="1" applyProtection="1">
      <alignment vertical="center" wrapText="1"/>
      <protection locked="0"/>
    </xf>
    <xf numFmtId="0" fontId="45" fillId="13" borderId="11" xfId="5" applyNumberFormat="1" applyFont="1" applyFill="1" applyBorder="1" applyAlignment="1" applyProtection="1">
      <alignment vertical="center" wrapText="1"/>
      <protection locked="0"/>
    </xf>
    <xf numFmtId="0" fontId="45" fillId="13" borderId="16" xfId="5" applyNumberFormat="1" applyFont="1" applyFill="1" applyBorder="1" applyAlignment="1" applyProtection="1">
      <alignment vertical="center" wrapText="1"/>
      <protection locked="0"/>
    </xf>
    <xf numFmtId="0" fontId="45" fillId="13" borderId="6" xfId="5" applyNumberFormat="1" applyFont="1" applyFill="1" applyBorder="1" applyAlignment="1" applyProtection="1">
      <alignment vertical="center" wrapText="1"/>
      <protection locked="0"/>
    </xf>
    <xf numFmtId="0" fontId="103" fillId="3" borderId="16" xfId="6" applyNumberFormat="1" applyFont="1" applyFill="1" applyBorder="1" applyAlignment="1">
      <alignment horizontal="centerContinuous" shrinkToFit="1"/>
    </xf>
    <xf numFmtId="0" fontId="37" fillId="5" borderId="11" xfId="0" applyFont="1" applyFill="1" applyBorder="1" applyAlignment="1">
      <alignment vertical="center" wrapText="1"/>
    </xf>
    <xf numFmtId="0" fontId="37" fillId="5" borderId="16" xfId="0" applyFont="1" applyFill="1" applyBorder="1" applyAlignment="1">
      <alignment vertical="center" wrapText="1"/>
    </xf>
    <xf numFmtId="0" fontId="37" fillId="5" borderId="6" xfId="0" applyFont="1" applyFill="1" applyBorder="1" applyAlignment="1">
      <alignment vertical="center" wrapText="1"/>
    </xf>
    <xf numFmtId="0" fontId="30" fillId="3" borderId="6" xfId="6" applyNumberFormat="1" applyFont="1" applyFill="1" applyBorder="1" applyAlignment="1">
      <alignment horizontal="center" shrinkToFit="1"/>
    </xf>
    <xf numFmtId="0" fontId="30" fillId="3" borderId="11" xfId="6" applyNumberFormat="1" applyFont="1" applyFill="1" applyBorder="1" applyAlignment="1">
      <alignment horizontal="centerContinuous" shrinkToFit="1"/>
    </xf>
    <xf numFmtId="0" fontId="30" fillId="3" borderId="16" xfId="6" applyNumberFormat="1" applyFont="1" applyFill="1" applyBorder="1" applyAlignment="1">
      <alignment horizontal="centerContinuous" shrinkToFit="1"/>
    </xf>
    <xf numFmtId="0" fontId="103" fillId="3" borderId="6" xfId="6" applyNumberFormat="1" applyFont="1" applyFill="1" applyBorder="1" applyAlignment="1">
      <alignment horizontal="centerContinuous" shrinkToFit="1"/>
    </xf>
    <xf numFmtId="0" fontId="35" fillId="3" borderId="37" xfId="0" applyFont="1" applyFill="1" applyBorder="1" applyAlignment="1" applyProtection="1">
      <alignment vertical="center" wrapText="1"/>
      <protection locked="0"/>
    </xf>
    <xf numFmtId="0" fontId="35" fillId="3" borderId="39" xfId="0" applyFont="1" applyFill="1" applyBorder="1" applyAlignment="1" applyProtection="1">
      <alignment vertical="center" wrapText="1"/>
      <protection locked="0"/>
    </xf>
    <xf numFmtId="0" fontId="35" fillId="3" borderId="40" xfId="0" applyFont="1" applyFill="1" applyBorder="1" applyAlignment="1" applyProtection="1">
      <alignment vertical="center" wrapText="1"/>
      <protection locked="0"/>
    </xf>
    <xf numFmtId="0" fontId="35" fillId="3" borderId="41" xfId="0" applyFont="1" applyFill="1" applyBorder="1" applyAlignment="1" applyProtection="1">
      <alignment vertical="center" wrapText="1"/>
      <protection locked="0"/>
    </xf>
    <xf numFmtId="0" fontId="35" fillId="3" borderId="38" xfId="0" applyFont="1" applyFill="1" applyBorder="1" applyAlignment="1" applyProtection="1">
      <alignment vertical="center" wrapText="1"/>
      <protection locked="0"/>
    </xf>
    <xf numFmtId="0" fontId="6" fillId="0" borderId="0" xfId="8" applyFont="1" applyAlignment="1">
      <alignment horizontal="center" vertical="center"/>
    </xf>
    <xf numFmtId="0" fontId="111" fillId="24" borderId="7" xfId="0" applyFont="1" applyFill="1" applyBorder="1" applyAlignment="1">
      <alignment horizontal="center" vertical="center" wrapText="1"/>
    </xf>
    <xf numFmtId="0" fontId="58" fillId="0" borderId="0" xfId="8" applyFont="1" applyAlignment="1">
      <alignment vertical="center" wrapText="1"/>
    </xf>
    <xf numFmtId="0" fontId="110" fillId="24" borderId="8" xfId="0" applyFont="1" applyFill="1" applyBorder="1" applyAlignment="1">
      <alignment horizontal="center" vertical="center" wrapText="1"/>
    </xf>
    <xf numFmtId="0" fontId="103" fillId="3" borderId="11" xfId="6" applyNumberFormat="1" applyFont="1" applyFill="1" applyBorder="1" applyAlignment="1">
      <alignment horizontal="centerContinuous" shrinkToFit="1"/>
    </xf>
    <xf numFmtId="0" fontId="6" fillId="24" borderId="0" xfId="8" applyFont="1" applyFill="1" applyAlignment="1">
      <alignment horizontal="centerContinuous" vertical="center"/>
    </xf>
    <xf numFmtId="0" fontId="108" fillId="14" borderId="7" xfId="0" applyFont="1" applyFill="1" applyBorder="1" applyAlignment="1">
      <alignment vertical="center" wrapText="1"/>
    </xf>
    <xf numFmtId="0" fontId="111" fillId="24" borderId="8" xfId="0" applyFont="1" applyFill="1" applyBorder="1" applyAlignment="1">
      <alignment horizontal="center" vertical="center" wrapText="1"/>
    </xf>
    <xf numFmtId="0" fontId="37" fillId="3" borderId="6" xfId="0" applyFont="1" applyFill="1" applyBorder="1" applyAlignment="1">
      <alignment vertical="top" wrapText="1"/>
    </xf>
    <xf numFmtId="0" fontId="37" fillId="3" borderId="8" xfId="0" applyFont="1" applyFill="1" applyBorder="1" applyAlignment="1">
      <alignment horizontal="center" vertical="top" wrapText="1"/>
    </xf>
    <xf numFmtId="0" fontId="97" fillId="3" borderId="0" xfId="0" applyFont="1" applyFill="1" applyAlignment="1">
      <alignment vertical="top" wrapText="1"/>
    </xf>
    <xf numFmtId="0" fontId="111" fillId="5" borderId="11" xfId="0" applyFont="1" applyFill="1" applyBorder="1" applyAlignment="1">
      <alignment horizontal="center" vertical="center" wrapText="1" shrinkToFit="1"/>
    </xf>
    <xf numFmtId="0" fontId="111" fillId="24" borderId="11" xfId="8" applyFont="1" applyFill="1" applyBorder="1" applyAlignment="1">
      <alignment horizontal="center" vertical="center" wrapText="1"/>
    </xf>
    <xf numFmtId="164" fontId="41" fillId="3" borderId="7" xfId="4" applyNumberFormat="1" applyFont="1" applyFill="1" applyBorder="1" applyAlignment="1" applyProtection="1">
      <alignment vertical="center"/>
      <protection locked="0"/>
    </xf>
    <xf numFmtId="0" fontId="37" fillId="3" borderId="11" xfId="0" applyFont="1" applyFill="1" applyBorder="1" applyAlignment="1">
      <alignment horizontal="left" vertical="center"/>
    </xf>
    <xf numFmtId="0" fontId="7" fillId="3" borderId="3" xfId="8" applyFont="1" applyFill="1" applyBorder="1" applyAlignment="1">
      <alignment vertical="top" wrapText="1"/>
    </xf>
    <xf numFmtId="0" fontId="111" fillId="28" borderId="11" xfId="8" applyFont="1" applyFill="1" applyBorder="1" applyAlignment="1">
      <alignment horizontal="center" vertical="center" wrapText="1"/>
    </xf>
    <xf numFmtId="0" fontId="109" fillId="28" borderId="11" xfId="8" applyFont="1" applyFill="1" applyBorder="1" applyAlignment="1">
      <alignment horizontal="center" vertical="center" wrapText="1"/>
    </xf>
    <xf numFmtId="0" fontId="58" fillId="29" borderId="6" xfId="8" applyFont="1" applyFill="1" applyBorder="1" applyAlignment="1">
      <alignment horizontal="center" vertical="center" wrapText="1"/>
    </xf>
    <xf numFmtId="0" fontId="58" fillId="29" borderId="16" xfId="8" applyFont="1" applyFill="1" applyBorder="1" applyAlignment="1">
      <alignment horizontal="center" vertical="center" wrapText="1"/>
    </xf>
    <xf numFmtId="0" fontId="0" fillId="0" borderId="0" xfId="0" applyAlignment="1">
      <alignment vertical="center" wrapText="1"/>
    </xf>
    <xf numFmtId="0" fontId="6" fillId="25" borderId="11" xfId="8" applyFont="1" applyFill="1" applyBorder="1" applyAlignment="1">
      <alignment horizontal="centerContinuous" vertical="center"/>
    </xf>
    <xf numFmtId="0" fontId="6" fillId="25" borderId="6" xfId="8" applyFont="1" applyFill="1" applyBorder="1" applyAlignment="1">
      <alignment horizontal="centerContinuous" vertical="center"/>
    </xf>
    <xf numFmtId="0" fontId="7" fillId="27" borderId="11" xfId="8" applyFont="1" applyFill="1" applyBorder="1" applyAlignment="1">
      <alignment horizontal="centerContinuous" vertical="center" wrapText="1"/>
    </xf>
    <xf numFmtId="0" fontId="6" fillId="27" borderId="16" xfId="8" applyFont="1" applyFill="1" applyBorder="1" applyAlignment="1">
      <alignment horizontal="centerContinuous" vertical="center"/>
    </xf>
    <xf numFmtId="0" fontId="6" fillId="27" borderId="6" xfId="8" applyFont="1" applyFill="1" applyBorder="1" applyAlignment="1">
      <alignment horizontal="centerContinuous" vertical="center"/>
    </xf>
    <xf numFmtId="0" fontId="6" fillId="26" borderId="6" xfId="8" applyFont="1" applyFill="1" applyBorder="1" applyAlignment="1">
      <alignment horizontal="centerContinuous" vertical="center"/>
    </xf>
    <xf numFmtId="0" fontId="6" fillId="24" borderId="15" xfId="8" applyFont="1" applyFill="1" applyBorder="1" applyAlignment="1">
      <alignment horizontal="centerContinuous" vertical="center"/>
    </xf>
    <xf numFmtId="0" fontId="6" fillId="24" borderId="11" xfId="8" applyFont="1" applyFill="1" applyBorder="1" applyAlignment="1">
      <alignment horizontal="centerContinuous" vertical="center"/>
    </xf>
    <xf numFmtId="0" fontId="6" fillId="24" borderId="6" xfId="8" applyFont="1" applyFill="1" applyBorder="1" applyAlignment="1">
      <alignment horizontal="centerContinuous" vertical="center"/>
    </xf>
    <xf numFmtId="0" fontId="6" fillId="26" borderId="9" xfId="8" applyFont="1" applyFill="1" applyBorder="1" applyAlignment="1">
      <alignment horizontal="centerContinuous" vertical="center"/>
    </xf>
    <xf numFmtId="0" fontId="6" fillId="26" borderId="12" xfId="8" applyFont="1" applyFill="1" applyBorder="1" applyAlignment="1">
      <alignment horizontal="centerContinuous" vertical="center"/>
    </xf>
    <xf numFmtId="0" fontId="6" fillId="0" borderId="14" xfId="8" applyFont="1" applyBorder="1" applyAlignment="1">
      <alignment horizontal="left" vertical="center"/>
    </xf>
    <xf numFmtId="0" fontId="37" fillId="3" borderId="15" xfId="0" applyFont="1" applyFill="1" applyBorder="1" applyAlignment="1">
      <alignment horizontal="left" vertical="top" wrapText="1"/>
    </xf>
    <xf numFmtId="165" fontId="41" fillId="3" borderId="7" xfId="4" applyNumberFormat="1" applyFont="1" applyFill="1" applyBorder="1" applyAlignment="1" applyProtection="1">
      <alignment vertical="center"/>
      <protection locked="0"/>
    </xf>
    <xf numFmtId="165" fontId="41" fillId="3" borderId="8" xfId="4" applyNumberFormat="1" applyFont="1" applyFill="1" applyBorder="1" applyAlignment="1" applyProtection="1">
      <alignment vertical="center"/>
      <protection locked="0"/>
    </xf>
    <xf numFmtId="0" fontId="77" fillId="3" borderId="7" xfId="0" applyFont="1" applyFill="1" applyBorder="1" applyAlignment="1">
      <alignment vertical="center"/>
    </xf>
    <xf numFmtId="0" fontId="0" fillId="3" borderId="0" xfId="0" applyFill="1"/>
    <xf numFmtId="0" fontId="4" fillId="0" borderId="0" xfId="0" applyFont="1" applyAlignment="1">
      <alignment horizontal="left" vertical="center" wrapText="1"/>
    </xf>
    <xf numFmtId="0" fontId="115" fillId="0" borderId="0" xfId="0" applyFont="1" applyAlignment="1">
      <alignment horizontal="left" vertical="center" wrapText="1"/>
    </xf>
    <xf numFmtId="0" fontId="5" fillId="0" borderId="0" xfId="0" applyFont="1" applyAlignment="1">
      <alignment horizontal="left" vertical="center" wrapText="1"/>
    </xf>
    <xf numFmtId="0" fontId="6" fillId="27" borderId="16" xfId="8" applyFont="1" applyFill="1" applyBorder="1" applyAlignment="1">
      <alignment horizontal="centerContinuous" vertical="center" wrapText="1"/>
    </xf>
    <xf numFmtId="0" fontId="37" fillId="3" borderId="16" xfId="0" applyFont="1" applyFill="1" applyBorder="1" applyAlignment="1">
      <alignment horizontal="centerContinuous" vertical="top" wrapText="1"/>
    </xf>
    <xf numFmtId="164" fontId="41" fillId="3" borderId="11" xfId="4" applyNumberFormat="1" applyFont="1" applyFill="1" applyBorder="1" applyAlignment="1" applyProtection="1">
      <alignment horizontal="centerContinuous" vertical="center" wrapText="1"/>
      <protection locked="0"/>
    </xf>
    <xf numFmtId="0" fontId="6" fillId="3" borderId="0" xfId="8" applyFont="1" applyFill="1" applyAlignment="1">
      <alignment vertical="center" wrapText="1"/>
    </xf>
    <xf numFmtId="0" fontId="6" fillId="3" borderId="4" xfId="8" applyFont="1" applyFill="1" applyBorder="1" applyAlignment="1">
      <alignment vertical="center" wrapText="1"/>
    </xf>
    <xf numFmtId="0" fontId="6" fillId="0" borderId="0" xfId="8" applyFont="1" applyAlignment="1">
      <alignment vertical="center" wrapText="1"/>
    </xf>
    <xf numFmtId="0" fontId="6" fillId="21" borderId="0" xfId="2" applyFont="1" applyFill="1" applyAlignment="1" applyProtection="1">
      <alignment horizontal="center" vertical="center"/>
      <protection locked="0"/>
    </xf>
    <xf numFmtId="0" fontId="35" fillId="5" borderId="7" xfId="2" applyFont="1" applyFill="1" applyBorder="1" applyAlignment="1" applyProtection="1">
      <alignment horizontal="center" vertical="center"/>
      <protection locked="0"/>
    </xf>
    <xf numFmtId="0" fontId="6" fillId="0" borderId="0" xfId="2" applyFont="1" applyAlignment="1">
      <alignment horizontal="center" vertical="center"/>
    </xf>
    <xf numFmtId="0" fontId="116" fillId="0" borderId="7" xfId="0" applyFont="1" applyBorder="1"/>
    <xf numFmtId="0" fontId="12" fillId="3" borderId="7" xfId="0" applyFont="1" applyFill="1" applyBorder="1" applyAlignment="1">
      <alignment horizontal="center" vertical="center" wrapText="1"/>
    </xf>
    <xf numFmtId="0" fontId="111" fillId="28" borderId="7" xfId="8" applyFont="1" applyFill="1" applyBorder="1" applyAlignment="1">
      <alignment horizontal="center" vertical="center" wrapText="1"/>
    </xf>
    <xf numFmtId="0" fontId="37" fillId="3" borderId="6" xfId="0" applyFont="1" applyFill="1" applyBorder="1" applyAlignment="1">
      <alignment horizontal="center" vertical="top" wrapText="1"/>
    </xf>
    <xf numFmtId="0" fontId="37" fillId="3" borderId="11" xfId="0" applyFont="1" applyFill="1" applyBorder="1" applyAlignment="1">
      <alignment vertical="top" wrapText="1"/>
    </xf>
    <xf numFmtId="0" fontId="112" fillId="3" borderId="8" xfId="0" applyFont="1" applyFill="1" applyBorder="1" applyAlignment="1" applyProtection="1">
      <alignment vertical="center" wrapText="1"/>
      <protection locked="0"/>
    </xf>
    <xf numFmtId="0" fontId="111" fillId="5" borderId="7" xfId="0" applyFont="1" applyFill="1" applyBorder="1" applyAlignment="1">
      <alignment horizontal="center" vertical="center" shrinkToFit="1"/>
    </xf>
    <xf numFmtId="0" fontId="37" fillId="3" borderId="5" xfId="0" applyFont="1" applyFill="1" applyBorder="1" applyAlignment="1">
      <alignment horizontal="center" vertical="top" wrapText="1"/>
    </xf>
    <xf numFmtId="0" fontId="31" fillId="22" borderId="7" xfId="0" applyFont="1" applyFill="1" applyBorder="1" applyAlignment="1" applyProtection="1">
      <alignment vertical="center"/>
      <protection locked="0"/>
    </xf>
    <xf numFmtId="0" fontId="6" fillId="0" borderId="7" xfId="8" applyFont="1" applyBorder="1" applyAlignment="1">
      <alignment vertical="center"/>
    </xf>
    <xf numFmtId="0" fontId="102" fillId="20" borderId="42" xfId="5" applyNumberFormat="1" applyFont="1" applyFill="1" applyBorder="1" applyAlignment="1" applyProtection="1">
      <alignment horizontal="center" vertical="center" wrapText="1"/>
      <protection locked="0"/>
    </xf>
    <xf numFmtId="0" fontId="30" fillId="3" borderId="15" xfId="6" applyNumberFormat="1" applyFont="1" applyFill="1" applyBorder="1" applyAlignment="1"/>
    <xf numFmtId="0" fontId="99" fillId="3" borderId="0" xfId="0" applyFont="1" applyFill="1" applyAlignment="1">
      <alignment vertical="top" wrapText="1"/>
    </xf>
    <xf numFmtId="0" fontId="32" fillId="13" borderId="12" xfId="5" applyNumberFormat="1" applyFont="1" applyFill="1" applyBorder="1" applyAlignment="1" applyProtection="1">
      <alignment horizontal="center" vertical="top"/>
      <protection locked="0"/>
    </xf>
    <xf numFmtId="0" fontId="91" fillId="15" borderId="0" xfId="0" applyFont="1" applyFill="1" applyAlignment="1">
      <alignment horizontal="center" vertical="center"/>
    </xf>
    <xf numFmtId="0" fontId="92" fillId="15" borderId="0" xfId="0" applyFont="1" applyFill="1" applyAlignment="1">
      <alignment horizontal="center" vertical="center"/>
    </xf>
    <xf numFmtId="0" fontId="94" fillId="15" borderId="0" xfId="0" applyFont="1" applyFill="1" applyAlignment="1">
      <alignment horizontal="center" vertical="center"/>
    </xf>
    <xf numFmtId="14" fontId="95" fillId="15" borderId="0" xfId="0" applyNumberFormat="1" applyFont="1" applyFill="1" applyAlignment="1">
      <alignment horizontal="center" vertical="center"/>
    </xf>
    <xf numFmtId="0" fontId="97" fillId="3" borderId="0" xfId="0" applyFont="1" applyFill="1" applyAlignment="1">
      <alignment vertical="center" wrapText="1"/>
    </xf>
    <xf numFmtId="0" fontId="113" fillId="13" borderId="0" xfId="5" applyNumberFormat="1" applyFont="1" applyFill="1" applyBorder="1" applyAlignment="1" applyProtection="1">
      <alignment horizontal="center" vertical="top"/>
      <protection locked="0"/>
    </xf>
    <xf numFmtId="0" fontId="30" fillId="3" borderId="15" xfId="6" applyNumberFormat="1" applyFont="1" applyFill="1" applyBorder="1" applyAlignment="1">
      <alignment horizontal="left"/>
    </xf>
    <xf numFmtId="0" fontId="117" fillId="0" borderId="9" xfId="8" applyFont="1" applyBorder="1" applyAlignment="1">
      <alignment horizontal="left" vertical="center" wrapText="1"/>
    </xf>
    <xf numFmtId="0" fontId="117" fillId="0" borderId="13" xfId="8" applyFont="1" applyBorder="1" applyAlignment="1">
      <alignment horizontal="left" vertical="center" wrapText="1"/>
    </xf>
    <xf numFmtId="0" fontId="117" fillId="0" borderId="3" xfId="8" applyFont="1" applyBorder="1" applyAlignment="1">
      <alignment horizontal="left" vertical="center" wrapText="1"/>
    </xf>
    <xf numFmtId="0" fontId="117" fillId="0" borderId="4" xfId="8" applyFont="1" applyBorder="1" applyAlignment="1">
      <alignment horizontal="left" vertical="center" wrapText="1"/>
    </xf>
    <xf numFmtId="0" fontId="11" fillId="3" borderId="8" xfId="0" applyFont="1" applyFill="1" applyBorder="1" applyAlignment="1" applyProtection="1">
      <alignment horizontal="left" vertical="top"/>
      <protection locked="0"/>
    </xf>
    <xf numFmtId="0" fontId="11" fillId="3" borderId="3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8" fillId="3" borderId="3" xfId="8" applyFont="1" applyFill="1" applyBorder="1" applyAlignment="1">
      <alignment horizontal="left" vertical="center" wrapText="1"/>
    </xf>
    <xf numFmtId="0" fontId="118" fillId="3" borderId="4" xfId="8" applyFont="1" applyFill="1" applyBorder="1" applyAlignment="1">
      <alignment horizontal="left" vertical="center" wrapText="1"/>
    </xf>
    <xf numFmtId="0" fontId="111" fillId="28" borderId="8" xfId="8" applyFont="1" applyFill="1" applyBorder="1" applyAlignment="1">
      <alignment horizontal="center" vertical="center" wrapText="1"/>
    </xf>
    <xf numFmtId="0" fontId="111" fillId="28" borderId="17" xfId="8" applyFont="1" applyFill="1" applyBorder="1" applyAlignment="1">
      <alignment horizontal="center" vertical="center" wrapText="1"/>
    </xf>
    <xf numFmtId="0" fontId="111" fillId="3" borderId="8" xfId="8" applyFont="1" applyFill="1" applyBorder="1" applyAlignment="1">
      <alignment horizontal="center" vertical="center" wrapText="1"/>
    </xf>
    <xf numFmtId="0" fontId="111" fillId="3" borderId="36" xfId="8" applyFont="1" applyFill="1" applyBorder="1" applyAlignment="1">
      <alignment horizontal="center" vertical="center" wrapText="1"/>
    </xf>
    <xf numFmtId="0" fontId="111" fillId="3" borderId="17" xfId="8"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36" xfId="0" applyFont="1" applyFill="1" applyBorder="1" applyAlignment="1">
      <alignment horizontal="center" vertical="center" wrapText="1"/>
    </xf>
    <xf numFmtId="0" fontId="112" fillId="3" borderId="8" xfId="0" applyFont="1" applyFill="1" applyBorder="1" applyAlignment="1" applyProtection="1">
      <alignment horizontal="center" vertical="center" wrapText="1"/>
      <protection locked="0"/>
    </xf>
    <xf numFmtId="0" fontId="112" fillId="3" borderId="17" xfId="0" applyFont="1" applyFill="1" applyBorder="1" applyAlignment="1" applyProtection="1">
      <alignment horizontal="center" vertical="center" wrapText="1"/>
      <protection locked="0"/>
    </xf>
    <xf numFmtId="0" fontId="7" fillId="0" borderId="8" xfId="8" applyFont="1" applyBorder="1" applyAlignment="1">
      <alignment horizontal="center" wrapText="1"/>
    </xf>
    <xf numFmtId="0" fontId="7" fillId="0" borderId="36" xfId="8" applyFont="1" applyBorder="1" applyAlignment="1">
      <alignment horizontal="center" wrapText="1"/>
    </xf>
    <xf numFmtId="0" fontId="7" fillId="0" borderId="17" xfId="8" applyFont="1" applyBorder="1" applyAlignment="1">
      <alignment horizontal="center" wrapText="1"/>
    </xf>
    <xf numFmtId="14" fontId="37" fillId="3" borderId="9" xfId="0" applyNumberFormat="1" applyFont="1" applyFill="1" applyBorder="1" applyAlignment="1">
      <alignment horizontal="center" vertical="top" wrapText="1"/>
    </xf>
    <xf numFmtId="14" fontId="37" fillId="3" borderId="14" xfId="0" applyNumberFormat="1" applyFont="1" applyFill="1" applyBorder="1" applyAlignment="1">
      <alignment horizontal="center" vertical="top" wrapText="1"/>
    </xf>
    <xf numFmtId="0" fontId="37" fillId="3" borderId="17" xfId="0" applyFont="1" applyFill="1" applyBorder="1" applyAlignment="1">
      <alignment horizontal="center" vertical="center" wrapText="1"/>
    </xf>
    <xf numFmtId="0" fontId="112" fillId="3" borderId="36" xfId="0" applyFont="1" applyFill="1" applyBorder="1" applyAlignment="1" applyProtection="1">
      <alignment horizontal="center" vertical="center" wrapText="1"/>
      <protection locked="0"/>
    </xf>
    <xf numFmtId="0" fontId="37" fillId="3" borderId="9" xfId="0" applyFont="1" applyFill="1" applyBorder="1" applyAlignment="1">
      <alignment horizontal="center" vertical="top" wrapText="1"/>
    </xf>
    <xf numFmtId="0" fontId="37" fillId="3" borderId="14" xfId="0" applyFont="1" applyFill="1" applyBorder="1" applyAlignment="1">
      <alignment horizontal="center" vertical="top" wrapText="1"/>
    </xf>
    <xf numFmtId="0" fontId="111" fillId="6" borderId="8" xfId="8" applyFont="1" applyFill="1" applyBorder="1" applyAlignment="1">
      <alignment horizontal="left" vertical="center" wrapText="1"/>
    </xf>
    <xf numFmtId="0" fontId="111" fillId="6" borderId="17" xfId="8" applyFont="1" applyFill="1" applyBorder="1" applyAlignment="1">
      <alignment horizontal="left" vertical="center" wrapText="1"/>
    </xf>
    <xf numFmtId="164" fontId="114" fillId="3" borderId="9" xfId="4" applyNumberFormat="1" applyFont="1" applyFill="1" applyBorder="1" applyAlignment="1" applyProtection="1">
      <alignment horizontal="center" vertical="center" wrapText="1"/>
      <protection locked="0"/>
    </xf>
    <xf numFmtId="164" fontId="114" fillId="3" borderId="12" xfId="4" applyNumberFormat="1" applyFont="1" applyFill="1" applyBorder="1" applyAlignment="1" applyProtection="1">
      <alignment horizontal="center" vertical="center" wrapText="1"/>
      <protection locked="0"/>
    </xf>
    <xf numFmtId="164" fontId="114" fillId="3" borderId="14" xfId="4" applyNumberFormat="1" applyFont="1" applyFill="1" applyBorder="1" applyAlignment="1" applyProtection="1">
      <alignment horizontal="center" vertical="center" wrapText="1"/>
      <protection locked="0"/>
    </xf>
    <xf numFmtId="164" fontId="114" fillId="3" borderId="15" xfId="4" applyNumberFormat="1" applyFont="1" applyFill="1" applyBorder="1" applyAlignment="1" applyProtection="1">
      <alignment horizontal="center" vertical="center" wrapText="1"/>
      <protection locked="0"/>
    </xf>
    <xf numFmtId="0" fontId="35" fillId="3" borderId="8" xfId="8" applyFont="1" applyFill="1" applyBorder="1" applyAlignment="1" applyProtection="1">
      <alignment horizontal="center" vertical="center" wrapText="1"/>
      <protection locked="0"/>
    </xf>
    <xf numFmtId="0" fontId="35" fillId="3" borderId="36" xfId="8" applyFont="1" applyFill="1" applyBorder="1" applyAlignment="1" applyProtection="1">
      <alignment horizontal="center" vertical="center" wrapText="1"/>
      <protection locked="0"/>
    </xf>
    <xf numFmtId="0" fontId="35" fillId="3" borderId="17" xfId="8" applyFont="1" applyFill="1" applyBorder="1" applyAlignment="1" applyProtection="1">
      <alignment horizontal="center" vertical="center" wrapText="1"/>
      <protection locked="0"/>
    </xf>
    <xf numFmtId="0" fontId="109" fillId="25" borderId="8" xfId="0" applyFont="1" applyFill="1" applyBorder="1" applyAlignment="1">
      <alignment horizontal="left" vertical="top" wrapText="1"/>
    </xf>
    <xf numFmtId="0" fontId="109" fillId="25" borderId="36" xfId="0" applyFont="1" applyFill="1" applyBorder="1" applyAlignment="1">
      <alignment horizontal="left" vertical="top" wrapText="1"/>
    </xf>
    <xf numFmtId="0" fontId="109" fillId="25" borderId="17" xfId="0" applyFont="1" applyFill="1" applyBorder="1" applyAlignment="1">
      <alignment horizontal="left" vertical="top" wrapText="1"/>
    </xf>
    <xf numFmtId="0" fontId="111" fillId="6" borderId="36" xfId="8" applyFont="1" applyFill="1" applyBorder="1" applyAlignment="1">
      <alignment horizontal="left" vertical="center" wrapText="1"/>
    </xf>
    <xf numFmtId="0" fontId="35" fillId="3" borderId="8" xfId="8" applyFont="1" applyFill="1" applyBorder="1" applyAlignment="1" applyProtection="1">
      <alignment horizontal="center" vertical="center"/>
      <protection locked="0"/>
    </xf>
    <xf numFmtId="0" fontId="35" fillId="3" borderId="36" xfId="8" applyFont="1" applyFill="1" applyBorder="1" applyAlignment="1" applyProtection="1">
      <alignment horizontal="center" vertical="center"/>
      <protection locked="0"/>
    </xf>
    <xf numFmtId="0" fontId="35" fillId="3" borderId="17" xfId="8" applyFont="1" applyFill="1" applyBorder="1" applyAlignment="1" applyProtection="1">
      <alignment horizontal="center" vertical="center"/>
      <protection locked="0"/>
    </xf>
    <xf numFmtId="0" fontId="7" fillId="0" borderId="9" xfId="8" applyFont="1" applyBorder="1" applyAlignment="1">
      <alignment horizontal="center" vertical="top" wrapText="1"/>
    </xf>
    <xf numFmtId="0" fontId="7" fillId="0" borderId="12" xfId="8" applyFont="1" applyBorder="1" applyAlignment="1">
      <alignment horizontal="center" vertical="top" wrapText="1"/>
    </xf>
    <xf numFmtId="0" fontId="7" fillId="0" borderId="13" xfId="8" applyFont="1" applyBorder="1" applyAlignment="1">
      <alignment horizontal="center" vertical="top" wrapText="1"/>
    </xf>
    <xf numFmtId="0" fontId="7" fillId="0" borderId="3" xfId="8" applyFont="1" applyBorder="1" applyAlignment="1">
      <alignment horizontal="center" vertical="top" wrapText="1"/>
    </xf>
    <xf numFmtId="0" fontId="7" fillId="0" borderId="0" xfId="8" applyFont="1" applyAlignment="1">
      <alignment horizontal="center" vertical="top" wrapText="1"/>
    </xf>
    <xf numFmtId="0" fontId="7" fillId="0" borderId="4" xfId="8" applyFont="1" applyBorder="1" applyAlignment="1">
      <alignment horizontal="center" vertical="top" wrapText="1"/>
    </xf>
    <xf numFmtId="0" fontId="7" fillId="0" borderId="14" xfId="8" applyFont="1" applyBorder="1" applyAlignment="1">
      <alignment horizontal="center" vertical="top" wrapText="1"/>
    </xf>
    <xf numFmtId="0" fontId="7" fillId="0" borderId="15" xfId="8" applyFont="1" applyBorder="1" applyAlignment="1">
      <alignment horizontal="center" vertical="top" wrapText="1"/>
    </xf>
    <xf numFmtId="0" fontId="7" fillId="0" borderId="5" xfId="8" applyFont="1" applyBorder="1" applyAlignment="1">
      <alignment horizontal="center" vertical="top" wrapText="1"/>
    </xf>
    <xf numFmtId="0" fontId="37" fillId="3" borderId="9" xfId="8" applyFont="1" applyFill="1" applyBorder="1" applyAlignment="1" applyProtection="1">
      <alignment horizontal="left" vertical="center" wrapText="1"/>
      <protection locked="0"/>
    </xf>
    <xf numFmtId="0" fontId="37" fillId="3" borderId="3" xfId="8" applyFont="1" applyFill="1" applyBorder="1" applyAlignment="1" applyProtection="1">
      <alignment horizontal="left" vertical="center" wrapText="1"/>
      <protection locked="0"/>
    </xf>
    <xf numFmtId="0" fontId="37" fillId="3" borderId="14" xfId="8" applyFont="1" applyFill="1" applyBorder="1" applyAlignment="1" applyProtection="1">
      <alignment horizontal="left" vertical="center" wrapText="1"/>
      <protection locked="0"/>
    </xf>
    <xf numFmtId="0" fontId="109" fillId="25" borderId="43" xfId="0" applyFont="1" applyFill="1" applyBorder="1" applyAlignment="1">
      <alignment horizontal="left" vertical="top" wrapText="1"/>
    </xf>
    <xf numFmtId="0" fontId="111" fillId="24" borderId="11" xfId="8" applyFont="1" applyFill="1" applyBorder="1" applyAlignment="1">
      <alignment horizontal="center" vertical="center" wrapText="1"/>
    </xf>
    <xf numFmtId="0" fontId="111" fillId="24" borderId="6" xfId="8" applyFont="1" applyFill="1" applyBorder="1" applyAlignment="1">
      <alignment horizontal="center" vertical="center" wrapText="1"/>
    </xf>
    <xf numFmtId="0" fontId="111" fillId="29" borderId="11" xfId="8" applyFont="1" applyFill="1" applyBorder="1" applyAlignment="1">
      <alignment horizontal="center" vertical="center" wrapText="1"/>
    </xf>
    <xf numFmtId="0" fontId="111" fillId="29" borderId="16" xfId="8" applyFont="1" applyFill="1" applyBorder="1" applyAlignment="1">
      <alignment horizontal="center" vertical="center" wrapText="1"/>
    </xf>
    <xf numFmtId="0" fontId="111" fillId="29" borderId="6" xfId="8" applyFont="1" applyFill="1" applyBorder="1" applyAlignment="1">
      <alignment horizontal="center" vertical="center" wrapText="1"/>
    </xf>
    <xf numFmtId="0" fontId="31" fillId="22" borderId="11" xfId="0" applyFont="1" applyFill="1" applyBorder="1" applyAlignment="1" applyProtection="1">
      <alignment horizontal="center" vertical="center"/>
      <protection locked="0"/>
    </xf>
    <xf numFmtId="0" fontId="31" fillId="22" borderId="16" xfId="0" applyFont="1" applyFill="1" applyBorder="1" applyAlignment="1" applyProtection="1">
      <alignment horizontal="center" vertical="center"/>
      <protection locked="0"/>
    </xf>
    <xf numFmtId="0" fontId="31" fillId="22" borderId="6" xfId="0" applyFont="1" applyFill="1" applyBorder="1" applyAlignment="1" applyProtection="1">
      <alignment horizontal="center" vertical="center"/>
      <protection locked="0"/>
    </xf>
    <xf numFmtId="0" fontId="37" fillId="3" borderId="14" xfId="0" applyFont="1" applyFill="1" applyBorder="1" applyAlignment="1">
      <alignment horizontal="left" vertical="center" wrapText="1"/>
    </xf>
    <xf numFmtId="0" fontId="37" fillId="3" borderId="15"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4" fillId="6" borderId="11" xfId="0" applyFont="1" applyFill="1" applyBorder="1" applyAlignment="1">
      <alignment horizontal="center" vertical="center" shrinkToFit="1"/>
    </xf>
    <xf numFmtId="0" fontId="34" fillId="6" borderId="16" xfId="0" applyFont="1" applyFill="1" applyBorder="1" applyAlignment="1">
      <alignment horizontal="center" vertical="center" shrinkToFit="1"/>
    </xf>
    <xf numFmtId="0" fontId="34" fillId="6" borderId="6" xfId="0" applyFont="1" applyFill="1" applyBorder="1" applyAlignment="1">
      <alignment horizontal="center" vertical="center" shrinkToFit="1"/>
    </xf>
    <xf numFmtId="0" fontId="37" fillId="3" borderId="9"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13"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0" xfId="0" applyFont="1" applyFill="1" applyAlignment="1">
      <alignment horizontal="center" vertical="center"/>
    </xf>
    <xf numFmtId="0" fontId="37" fillId="3" borderId="4"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5" xfId="0" applyFont="1" applyFill="1" applyBorder="1" applyAlignment="1">
      <alignment horizontal="center" vertical="center"/>
    </xf>
    <xf numFmtId="0" fontId="34" fillId="3" borderId="11" xfId="0" applyFont="1" applyFill="1" applyBorder="1" applyAlignment="1">
      <alignment horizontal="center" vertical="center" wrapText="1" shrinkToFit="1"/>
    </xf>
    <xf numFmtId="0" fontId="34" fillId="3" borderId="16" xfId="0" applyFont="1" applyFill="1" applyBorder="1" applyAlignment="1">
      <alignment horizontal="center" vertical="center" wrapText="1" shrinkToFit="1"/>
    </xf>
    <xf numFmtId="0" fontId="34" fillId="3" borderId="6" xfId="0" applyFont="1" applyFill="1" applyBorder="1" applyAlignment="1">
      <alignment horizontal="center" vertical="center" wrapText="1" shrinkToFit="1"/>
    </xf>
    <xf numFmtId="0" fontId="35" fillId="3" borderId="11" xfId="0" applyFont="1" applyFill="1" applyBorder="1" applyAlignment="1">
      <alignment horizontal="center" vertical="center" shrinkToFit="1"/>
    </xf>
    <xf numFmtId="0" fontId="35" fillId="3" borderId="16" xfId="0" applyFont="1" applyFill="1" applyBorder="1" applyAlignment="1">
      <alignment horizontal="center" vertical="center" shrinkToFit="1"/>
    </xf>
    <xf numFmtId="0" fontId="35" fillId="3" borderId="6" xfId="0" applyFont="1" applyFill="1" applyBorder="1" applyAlignment="1">
      <alignment horizontal="center" vertical="center" shrinkToFit="1"/>
    </xf>
    <xf numFmtId="0" fontId="31" fillId="2" borderId="8"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6" fillId="0" borderId="3" xfId="8" applyFont="1" applyBorder="1" applyAlignment="1">
      <alignment horizontal="center" vertical="center" shrinkToFit="1"/>
    </xf>
    <xf numFmtId="0" fontId="6" fillId="0" borderId="4" xfId="8" applyFont="1" applyBorder="1" applyAlignment="1">
      <alignment horizontal="center" vertical="center" shrinkToFit="1"/>
    </xf>
    <xf numFmtId="0" fontId="6" fillId="0" borderId="11" xfId="8" applyFont="1" applyBorder="1" applyAlignment="1">
      <alignment horizontal="center" vertical="center"/>
    </xf>
    <xf numFmtId="0" fontId="6" fillId="0" borderId="6" xfId="8" applyFont="1" applyBorder="1" applyAlignment="1">
      <alignment horizontal="center" vertical="center"/>
    </xf>
    <xf numFmtId="0" fontId="37" fillId="3" borderId="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4" xfId="0" applyFont="1" applyFill="1" applyBorder="1" applyAlignment="1">
      <alignment horizontal="center" vertical="center" wrapText="1"/>
    </xf>
    <xf numFmtId="0" fontId="35" fillId="6" borderId="11" xfId="2" applyFont="1" applyFill="1" applyBorder="1" applyAlignment="1">
      <alignment horizontal="center" vertical="center" wrapText="1"/>
    </xf>
    <xf numFmtId="0" fontId="35" fillId="6" borderId="16" xfId="2" applyFont="1" applyFill="1" applyBorder="1" applyAlignment="1">
      <alignment horizontal="center" vertical="center" wrapText="1"/>
    </xf>
    <xf numFmtId="0" fontId="35" fillId="6" borderId="6" xfId="2" applyFont="1" applyFill="1" applyBorder="1" applyAlignment="1">
      <alignment horizontal="center" vertical="center" wrapText="1"/>
    </xf>
    <xf numFmtId="0" fontId="37" fillId="3" borderId="8" xfId="0" applyFont="1" applyFill="1" applyBorder="1" applyAlignment="1">
      <alignment horizontal="left" vertical="top" wrapText="1"/>
    </xf>
    <xf numFmtId="0" fontId="37" fillId="3" borderId="36" xfId="0" applyFont="1" applyFill="1" applyBorder="1" applyAlignment="1">
      <alignment horizontal="left" vertical="top" wrapText="1"/>
    </xf>
    <xf numFmtId="0" fontId="37" fillId="3" borderId="17" xfId="0" applyFont="1" applyFill="1" applyBorder="1" applyAlignment="1">
      <alignment horizontal="left" vertical="top" wrapText="1"/>
    </xf>
    <xf numFmtId="0" fontId="37" fillId="3" borderId="8" xfId="0" applyFont="1" applyFill="1" applyBorder="1" applyAlignment="1">
      <alignment horizontal="center" vertical="top" wrapText="1"/>
    </xf>
    <xf numFmtId="0" fontId="37" fillId="3" borderId="17" xfId="0" applyFont="1" applyFill="1" applyBorder="1" applyAlignment="1">
      <alignment horizontal="center" vertical="top" wrapText="1"/>
    </xf>
    <xf numFmtId="14" fontId="37" fillId="3" borderId="8" xfId="0" applyNumberFormat="1" applyFont="1" applyFill="1" applyBorder="1" applyAlignment="1">
      <alignment horizontal="center" vertical="top" wrapText="1"/>
    </xf>
    <xf numFmtId="14" fontId="37" fillId="3" borderId="17" xfId="0" applyNumberFormat="1" applyFont="1" applyFill="1" applyBorder="1" applyAlignment="1">
      <alignment horizontal="center" vertical="top" wrapText="1"/>
    </xf>
    <xf numFmtId="0" fontId="102" fillId="13" borderId="13" xfId="5" applyNumberFormat="1" applyFont="1" applyFill="1" applyBorder="1" applyAlignment="1" applyProtection="1">
      <alignment horizontal="center" vertical="center" wrapText="1"/>
      <protection locked="0"/>
    </xf>
    <xf numFmtId="0" fontId="102" fillId="13" borderId="4" xfId="5" applyNumberFormat="1" applyFont="1" applyFill="1" applyBorder="1" applyAlignment="1" applyProtection="1">
      <alignment horizontal="center" vertical="center" wrapText="1"/>
      <protection locked="0"/>
    </xf>
    <xf numFmtId="0" fontId="102" fillId="13" borderId="5" xfId="5" applyNumberFormat="1" applyFont="1" applyFill="1" applyBorder="1" applyAlignment="1" applyProtection="1">
      <alignment horizontal="center" vertical="center" wrapText="1"/>
      <protection locked="0"/>
    </xf>
    <xf numFmtId="0" fontId="1" fillId="3" borderId="8" xfId="8" applyFont="1" applyFill="1" applyBorder="1" applyAlignment="1" applyProtection="1">
      <alignment horizontal="left" vertical="center" wrapText="1"/>
      <protection locked="0"/>
    </xf>
    <xf numFmtId="0" fontId="1" fillId="3" borderId="36" xfId="8" applyFont="1" applyFill="1" applyBorder="1" applyAlignment="1" applyProtection="1">
      <alignment horizontal="left" vertical="center" wrapText="1"/>
      <protection locked="0"/>
    </xf>
    <xf numFmtId="0" fontId="1" fillId="3" borderId="17" xfId="8" applyFont="1" applyFill="1" applyBorder="1" applyAlignment="1" applyProtection="1">
      <alignment horizontal="left" vertical="center" wrapText="1"/>
      <protection locked="0"/>
    </xf>
    <xf numFmtId="0" fontId="35" fillId="3" borderId="9" xfId="8" applyFont="1" applyFill="1" applyBorder="1" applyAlignment="1" applyProtection="1">
      <alignment horizontal="left" vertical="center" wrapText="1"/>
      <protection locked="0"/>
    </xf>
    <xf numFmtId="0" fontId="35" fillId="3" borderId="12" xfId="8" applyFont="1" applyFill="1" applyBorder="1" applyAlignment="1" applyProtection="1">
      <alignment horizontal="left" vertical="center" wrapText="1"/>
      <protection locked="0"/>
    </xf>
    <xf numFmtId="0" fontId="35" fillId="3" borderId="13" xfId="8" applyFont="1" applyFill="1" applyBorder="1" applyAlignment="1" applyProtection="1">
      <alignment horizontal="left" vertical="center" wrapText="1"/>
      <protection locked="0"/>
    </xf>
    <xf numFmtId="0" fontId="35" fillId="3" borderId="3" xfId="8" applyFont="1" applyFill="1" applyBorder="1" applyAlignment="1" applyProtection="1">
      <alignment horizontal="left" vertical="center" wrapText="1"/>
      <protection locked="0"/>
    </xf>
    <xf numFmtId="0" fontId="35" fillId="3" borderId="0" xfId="8" applyFont="1" applyFill="1" applyAlignment="1" applyProtection="1">
      <alignment horizontal="left" vertical="center" wrapText="1"/>
      <protection locked="0"/>
    </xf>
    <xf numFmtId="0" fontId="35" fillId="3" borderId="4" xfId="8" applyFont="1" applyFill="1" applyBorder="1" applyAlignment="1" applyProtection="1">
      <alignment horizontal="left" vertical="center" wrapText="1"/>
      <protection locked="0"/>
    </xf>
    <xf numFmtId="0" fontId="35" fillId="3" borderId="14" xfId="8" applyFont="1" applyFill="1" applyBorder="1" applyAlignment="1" applyProtection="1">
      <alignment horizontal="left" vertical="center" wrapText="1"/>
      <protection locked="0"/>
    </xf>
    <xf numFmtId="0" fontId="35" fillId="3" borderId="15" xfId="8" applyFont="1" applyFill="1" applyBorder="1" applyAlignment="1" applyProtection="1">
      <alignment horizontal="left" vertical="center" wrapText="1"/>
      <protection locked="0"/>
    </xf>
    <xf numFmtId="0" fontId="35" fillId="3" borderId="5" xfId="8" applyFont="1" applyFill="1" applyBorder="1" applyAlignment="1" applyProtection="1">
      <alignment horizontal="left" vertical="center" wrapText="1"/>
      <protection locked="0"/>
    </xf>
    <xf numFmtId="0" fontId="34" fillId="3" borderId="9" xfId="0" applyFont="1" applyFill="1" applyBorder="1" applyAlignment="1" applyProtection="1">
      <alignment horizontal="left" vertical="top"/>
      <protection locked="0"/>
    </xf>
    <xf numFmtId="0" fontId="34" fillId="3" borderId="12" xfId="0" applyFont="1" applyFill="1" applyBorder="1" applyAlignment="1" applyProtection="1">
      <alignment horizontal="left" vertical="top"/>
      <protection locked="0"/>
    </xf>
    <xf numFmtId="0" fontId="34" fillId="3" borderId="13" xfId="0" applyFont="1" applyFill="1" applyBorder="1" applyAlignment="1" applyProtection="1">
      <alignment horizontal="left" vertical="top"/>
      <protection locked="0"/>
    </xf>
    <xf numFmtId="0" fontId="34" fillId="3" borderId="3" xfId="0" applyFont="1" applyFill="1" applyBorder="1" applyAlignment="1" applyProtection="1">
      <alignment horizontal="left" vertical="top"/>
      <protection locked="0"/>
    </xf>
    <xf numFmtId="0" fontId="34" fillId="3" borderId="0" xfId="0" applyFont="1" applyFill="1" applyAlignment="1" applyProtection="1">
      <alignment horizontal="left" vertical="top"/>
      <protection locked="0"/>
    </xf>
    <xf numFmtId="0" fontId="34" fillId="3" borderId="4" xfId="0" applyFont="1" applyFill="1" applyBorder="1" applyAlignment="1" applyProtection="1">
      <alignment horizontal="left" vertical="top"/>
      <protection locked="0"/>
    </xf>
    <xf numFmtId="0" fontId="34" fillId="3" borderId="14" xfId="0" applyFont="1" applyFill="1" applyBorder="1" applyAlignment="1" applyProtection="1">
      <alignment horizontal="left" vertical="top"/>
      <protection locked="0"/>
    </xf>
    <xf numFmtId="0" fontId="34" fillId="3" borderId="15" xfId="0" applyFont="1" applyFill="1" applyBorder="1" applyAlignment="1" applyProtection="1">
      <alignment horizontal="left" vertical="top"/>
      <protection locked="0"/>
    </xf>
    <xf numFmtId="0" fontId="34" fillId="3" borderId="5" xfId="0" applyFont="1" applyFill="1" applyBorder="1" applyAlignment="1" applyProtection="1">
      <alignment horizontal="left" vertical="top"/>
      <protection locked="0"/>
    </xf>
    <xf numFmtId="0" fontId="37" fillId="3" borderId="9" xfId="0" applyFont="1" applyFill="1" applyBorder="1" applyAlignment="1">
      <alignment horizontal="left" vertical="top" wrapText="1"/>
    </xf>
    <xf numFmtId="0" fontId="37" fillId="3" borderId="13" xfId="0" applyFont="1" applyFill="1" applyBorder="1" applyAlignment="1">
      <alignment horizontal="left" vertical="top" wrapText="1"/>
    </xf>
    <xf numFmtId="0" fontId="37" fillId="3" borderId="3" xfId="0" applyFont="1" applyFill="1" applyBorder="1" applyAlignment="1">
      <alignment horizontal="left" vertical="top" wrapText="1"/>
    </xf>
    <xf numFmtId="0" fontId="37" fillId="3" borderId="4"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5" xfId="0" applyFont="1" applyFill="1" applyBorder="1" applyAlignment="1">
      <alignment horizontal="left" vertical="top" wrapText="1"/>
    </xf>
    <xf numFmtId="0" fontId="58" fillId="3" borderId="0" xfId="0" applyFont="1" applyFill="1" applyAlignment="1">
      <alignment horizontal="center" vertical="center" wrapText="1"/>
    </xf>
    <xf numFmtId="0" fontId="83" fillId="3" borderId="0" xfId="8" applyFont="1" applyFill="1" applyAlignment="1" applyProtection="1">
      <alignment horizontal="center" vertical="top" wrapText="1"/>
      <protection locked="0"/>
    </xf>
    <xf numFmtId="0" fontId="83" fillId="3" borderId="15" xfId="8" applyFont="1" applyFill="1" applyBorder="1" applyAlignment="1" applyProtection="1">
      <alignment horizontal="center" vertical="top" wrapText="1"/>
      <protection locked="0"/>
    </xf>
    <xf numFmtId="0" fontId="57" fillId="15" borderId="0" xfId="0" applyFont="1" applyFill="1" applyAlignment="1">
      <alignment horizontal="left" vertical="center" shrinkToFit="1"/>
    </xf>
    <xf numFmtId="0" fontId="37" fillId="5" borderId="11"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7" fillId="5" borderId="11" xfId="8" applyFont="1" applyFill="1" applyBorder="1" applyAlignment="1">
      <alignment horizontal="center" vertical="center" wrapText="1"/>
    </xf>
    <xf numFmtId="0" fontId="37" fillId="5" borderId="16" xfId="8" applyFont="1" applyFill="1" applyBorder="1" applyAlignment="1">
      <alignment horizontal="center" vertical="center" wrapText="1"/>
    </xf>
    <xf numFmtId="0" fontId="37" fillId="5" borderId="6" xfId="8" applyFont="1" applyFill="1" applyBorder="1" applyAlignment="1">
      <alignment horizontal="center" vertical="center" wrapText="1"/>
    </xf>
    <xf numFmtId="0" fontId="37" fillId="6" borderId="14" xfId="8" applyFont="1" applyFill="1" applyBorder="1" applyAlignment="1">
      <alignment horizontal="center" vertical="center" wrapText="1"/>
    </xf>
    <xf numFmtId="0" fontId="37" fillId="6" borderId="15" xfId="8" applyFont="1" applyFill="1" applyBorder="1" applyAlignment="1">
      <alignment horizontal="center" vertical="center" wrapText="1"/>
    </xf>
    <xf numFmtId="0" fontId="37" fillId="6" borderId="5" xfId="8" applyFont="1" applyFill="1" applyBorder="1" applyAlignment="1">
      <alignment horizontal="center" vertical="center" wrapText="1"/>
    </xf>
    <xf numFmtId="0" fontId="37" fillId="6" borderId="11" xfId="8" applyFont="1" applyFill="1" applyBorder="1" applyAlignment="1">
      <alignment horizontal="center" vertical="center" wrapText="1"/>
    </xf>
    <xf numFmtId="0" fontId="37" fillId="6" borderId="6" xfId="8" applyFont="1" applyFill="1" applyBorder="1" applyAlignment="1">
      <alignment horizontal="center" vertical="center" wrapText="1"/>
    </xf>
    <xf numFmtId="0" fontId="35" fillId="6" borderId="11" xfId="8" applyFont="1" applyFill="1" applyBorder="1" applyAlignment="1">
      <alignment horizontal="center" vertical="center" wrapText="1"/>
    </xf>
    <xf numFmtId="0" fontId="35" fillId="6" borderId="16" xfId="8" applyFont="1" applyFill="1" applyBorder="1" applyAlignment="1">
      <alignment horizontal="center" vertical="center" wrapText="1"/>
    </xf>
    <xf numFmtId="0" fontId="61" fillId="4" borderId="30" xfId="0" applyFont="1" applyFill="1" applyBorder="1" applyAlignment="1" applyProtection="1">
      <alignment horizontal="left" vertical="center" shrinkToFit="1"/>
      <protection locked="0"/>
    </xf>
    <xf numFmtId="0" fontId="76" fillId="4" borderId="11" xfId="0" applyFont="1" applyFill="1" applyBorder="1" applyAlignment="1">
      <alignment horizontal="left" vertical="center" shrinkToFit="1"/>
    </xf>
    <xf numFmtId="0" fontId="76" fillId="4" borderId="6" xfId="0" applyFont="1" applyFill="1" applyBorder="1" applyAlignment="1">
      <alignment horizontal="left" vertical="center" shrinkToFit="1"/>
    </xf>
    <xf numFmtId="0" fontId="71" fillId="6" borderId="28" xfId="0" applyFont="1" applyFill="1" applyBorder="1" applyAlignment="1" applyProtection="1">
      <alignment horizontal="right" vertical="center"/>
      <protection locked="0"/>
    </xf>
    <xf numFmtId="0" fontId="71" fillId="6" borderId="29" xfId="0" applyFont="1" applyFill="1" applyBorder="1" applyAlignment="1" applyProtection="1">
      <alignment horizontal="right" vertical="center"/>
      <protection locked="0"/>
    </xf>
    <xf numFmtId="0" fontId="74" fillId="6" borderId="28" xfId="0" applyFont="1" applyFill="1" applyBorder="1" applyAlignment="1">
      <alignment horizontal="right" vertical="center"/>
    </xf>
    <xf numFmtId="0" fontId="74" fillId="6" borderId="29" xfId="0" applyFont="1" applyFill="1" applyBorder="1" applyAlignment="1">
      <alignment horizontal="right" vertical="center"/>
    </xf>
    <xf numFmtId="0" fontId="60" fillId="0" borderId="26" xfId="0" applyFont="1" applyBorder="1" applyAlignment="1">
      <alignment horizontal="center" vertical="center"/>
    </xf>
    <xf numFmtId="0" fontId="60" fillId="0" borderId="1" xfId="0" applyFont="1" applyBorder="1" applyAlignment="1">
      <alignment horizontal="center" vertical="center"/>
    </xf>
    <xf numFmtId="0" fontId="60" fillId="0" borderId="21" xfId="0" applyFont="1" applyBorder="1" applyAlignment="1">
      <alignment horizontal="center" vertical="center"/>
    </xf>
    <xf numFmtId="0" fontId="34" fillId="3" borderId="0" xfId="8" applyFont="1" applyFill="1" applyAlignment="1">
      <alignment horizontal="left" vertical="top" wrapText="1"/>
    </xf>
    <xf numFmtId="0" fontId="42" fillId="3" borderId="0" xfId="0" applyFont="1" applyFill="1" applyAlignment="1">
      <alignment horizontal="left" vertical="center" wrapText="1"/>
    </xf>
    <xf numFmtId="0" fontId="6" fillId="0" borderId="8" xfId="2" applyFont="1" applyBorder="1" applyAlignment="1" applyProtection="1">
      <alignment horizontal="center" vertical="center"/>
      <protection locked="0"/>
    </xf>
    <xf numFmtId="0" fontId="6" fillId="0" borderId="36" xfId="2" applyFont="1" applyBorder="1" applyAlignment="1" applyProtection="1">
      <alignment horizontal="center" vertical="center"/>
      <protection locked="0"/>
    </xf>
    <xf numFmtId="0" fontId="6" fillId="0" borderId="17" xfId="2" applyFont="1" applyBorder="1" applyAlignment="1" applyProtection="1">
      <alignment horizontal="center" vertical="center"/>
      <protection locked="0"/>
    </xf>
    <xf numFmtId="0" fontId="100" fillId="3" borderId="0" xfId="0" applyFont="1" applyFill="1" applyAlignment="1">
      <alignment vertical="top" wrapText="1"/>
    </xf>
    <xf numFmtId="0" fontId="100" fillId="3" borderId="0" xfId="0" applyFont="1" applyFill="1" applyAlignment="1">
      <alignment vertical="center" wrapText="1"/>
    </xf>
    <xf numFmtId="0" fontId="86" fillId="0" borderId="0" xfId="0" applyFont="1" applyAlignment="1">
      <alignment horizontal="center" vertical="top" wrapText="1"/>
    </xf>
  </cellXfs>
  <cellStyles count="13">
    <cellStyle name="Comma" xfId="4" builtinId="3"/>
    <cellStyle name="Comma 2" xfId="7" xr:uid="{4F8F5EB4-B57F-44E8-B366-12798C1DAC09}"/>
    <cellStyle name="Comma 2 2" xfId="11" xr:uid="{61CB9799-76BA-4AAB-A4AE-B8D8ACDFDA6C}"/>
    <cellStyle name="Comma 3" xfId="10" xr:uid="{580BBDF5-7805-4A5B-8864-33480C9230FB}"/>
    <cellStyle name="Currency 2" xfId="12" xr:uid="{D590193A-CD48-44DD-A683-34D53B72821F}"/>
    <cellStyle name="Heading 1" xfId="5" builtinId="16"/>
    <cellStyle name="Heading 3" xfId="6" builtinId="18"/>
    <cellStyle name="Hyperlink" xfId="9" builtinId="8"/>
    <cellStyle name="Normal" xfId="0" builtinId="0"/>
    <cellStyle name="Normal 2" xfId="2" xr:uid="{00000000-0005-0000-0000-000006000000}"/>
    <cellStyle name="Normal 2 2" xfId="8" xr:uid="{445CBFF1-8F5F-440F-84C3-E80067EEAFD0}"/>
    <cellStyle name="Normal 3" xfId="3" xr:uid="{00000000-0005-0000-0000-000007000000}"/>
    <cellStyle name="Standard 2" xfId="1" xr:uid="{00000000-0005-0000-0000-000008000000}"/>
  </cellStyles>
  <dxfs count="472">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color theme="1" tint="0.499984740745262"/>
      </font>
    </dxf>
    <dxf>
      <font>
        <b val="0"/>
        <i/>
        <color theme="1" tint="0.499984740745262"/>
      </font>
    </dxf>
    <dxf>
      <font>
        <b val="0"/>
        <i/>
        <color theme="1" tint="0.499984740745262"/>
      </font>
    </dxf>
    <dxf>
      <font>
        <b val="0"/>
        <i/>
        <color theme="1"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0" tint="-0.34998626667073579"/>
      </font>
    </dxf>
    <dxf>
      <font>
        <color theme="2" tint="-9.9948118533890809E-2"/>
      </font>
      <fill>
        <patternFill>
          <bgColor theme="2"/>
        </patternFill>
      </fill>
    </dxf>
    <dxf>
      <font>
        <color rgb="FFFBDDDE"/>
      </font>
    </dxf>
    <dxf>
      <font>
        <b val="0"/>
        <i/>
        <color theme="0" tint="-0.34998626667073579"/>
      </font>
    </dxf>
    <dxf>
      <font>
        <color theme="2" tint="-9.9948118533890809E-2"/>
      </font>
      <fill>
        <patternFill>
          <bgColor theme="2"/>
        </patternFill>
      </fill>
    </dxf>
    <dxf>
      <font>
        <color rgb="FFFBDDDE"/>
      </font>
    </dxf>
    <dxf>
      <font>
        <b val="0"/>
        <i/>
        <color theme="0" tint="-0.34998626667073579"/>
      </font>
    </dxf>
    <dxf>
      <font>
        <color theme="2" tint="-9.9948118533890809E-2"/>
      </font>
      <fill>
        <patternFill>
          <bgColor theme="2"/>
        </patternFill>
      </fill>
    </dxf>
    <dxf>
      <font>
        <color rgb="FFFBDDDE"/>
      </font>
    </dxf>
    <dxf>
      <font>
        <b val="0"/>
        <i/>
        <color theme="0" tint="-0.34998626667073579"/>
      </font>
    </dxf>
    <dxf>
      <font>
        <color theme="2" tint="-9.9948118533890809E-2"/>
      </font>
      <fill>
        <patternFill>
          <bgColor theme="2"/>
        </patternFill>
      </fill>
    </dxf>
    <dxf>
      <font>
        <color rgb="FFFBDDDE"/>
      </font>
    </dxf>
    <dxf>
      <font>
        <b val="0"/>
        <i/>
        <color theme="0" tint="-0.34998626667073579"/>
      </font>
    </dxf>
    <dxf>
      <font>
        <color theme="2" tint="-9.9948118533890809E-2"/>
      </font>
      <fill>
        <patternFill>
          <bgColor theme="2"/>
        </patternFill>
      </fill>
    </dxf>
    <dxf>
      <font>
        <color rgb="FFFBDDDE"/>
      </font>
    </dxf>
    <dxf>
      <font>
        <b val="0"/>
        <i/>
        <color theme="0" tint="-0.34998626667073579"/>
      </font>
    </dxf>
    <dxf>
      <font>
        <color theme="2" tint="-9.9948118533890809E-2"/>
      </font>
      <fill>
        <patternFill>
          <bgColor theme="2"/>
        </patternFill>
      </fill>
    </dxf>
    <dxf>
      <font>
        <color rgb="FFFBDDDE"/>
      </font>
    </dxf>
    <dxf>
      <font>
        <b val="0"/>
        <i/>
        <color theme="0" tint="-0.34998626667073579"/>
      </font>
    </dxf>
    <dxf>
      <font>
        <color theme="2" tint="-9.9948118533890809E-2"/>
      </font>
      <fill>
        <patternFill>
          <bgColor theme="2"/>
        </patternFill>
      </fill>
    </dxf>
    <dxf>
      <font>
        <color rgb="FFFBDDDE"/>
      </font>
    </dxf>
    <dxf>
      <font>
        <b val="0"/>
        <i/>
        <color theme="0" tint="-0.34998626667073579"/>
      </font>
    </dxf>
    <dxf>
      <font>
        <color theme="2" tint="-9.9948118533890809E-2"/>
      </font>
      <fill>
        <patternFill>
          <bgColor theme="2"/>
        </patternFill>
      </fill>
    </dxf>
    <dxf>
      <font>
        <color rgb="FFFBDDDE"/>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theme="2" tint="-9.9948118533890809E-2"/>
      </font>
      <fill>
        <patternFill>
          <bgColor theme="2"/>
        </patternFill>
      </fill>
    </dxf>
    <dxf>
      <font>
        <b val="0"/>
        <i/>
        <color theme="2" tint="-0.499984740745262"/>
      </font>
    </dxf>
    <dxf>
      <font>
        <color rgb="FFFBDDDE"/>
      </font>
    </dxf>
    <dxf>
      <font>
        <b val="0"/>
        <i/>
        <color theme="2" tint="-0.499984740745262"/>
      </font>
    </dxf>
    <dxf>
      <font>
        <color theme="2" tint="-9.9948118533890809E-2"/>
      </font>
      <fill>
        <patternFill>
          <bgColor theme="2"/>
        </patternFill>
      </fill>
    </dxf>
    <dxf>
      <font>
        <b val="0"/>
        <i/>
        <color theme="2" tint="-0.499984740745262"/>
      </font>
    </dxf>
    <dxf>
      <font>
        <color rgb="FFFBDDDE"/>
      </font>
    </dxf>
    <dxf>
      <font>
        <b val="0"/>
        <i/>
        <color theme="2" tint="-0.499984740745262"/>
      </font>
    </dxf>
    <dxf>
      <font>
        <b val="0"/>
        <i/>
        <color theme="2" tint="-0.499984740745262"/>
      </font>
    </dxf>
    <dxf>
      <font>
        <color theme="2" tint="-9.9948118533890809E-2"/>
      </font>
      <fill>
        <patternFill>
          <bgColor theme="2"/>
        </patternFill>
      </fill>
    </dxf>
    <dxf>
      <font>
        <color rgb="FFFBDDDE"/>
      </font>
    </dxf>
    <dxf>
      <font>
        <b val="0"/>
        <i/>
        <color theme="2" tint="-0.499984740745262"/>
      </font>
    </dxf>
    <dxf>
      <font>
        <color theme="2" tint="-9.9948118533890809E-2"/>
      </font>
      <fill>
        <patternFill>
          <bgColor theme="2"/>
        </patternFill>
      </fill>
    </dxf>
    <dxf>
      <font>
        <b val="0"/>
        <i/>
        <color theme="2" tint="-0.499984740745262"/>
      </font>
    </dxf>
    <dxf>
      <font>
        <color rgb="FFFBDDDE"/>
      </font>
    </dxf>
    <dxf>
      <font>
        <b val="0"/>
        <i/>
        <color theme="2" tint="-0.499984740745262"/>
      </font>
    </dxf>
    <dxf>
      <font>
        <color theme="2" tint="-9.9948118533890809E-2"/>
      </font>
      <fill>
        <patternFill>
          <bgColor theme="2"/>
        </patternFill>
      </fill>
    </dxf>
    <dxf>
      <font>
        <b val="0"/>
        <i/>
        <color theme="2" tint="-0.499984740745262"/>
      </font>
    </dxf>
    <dxf>
      <font>
        <color rgb="FFFBDDDE"/>
      </font>
    </dxf>
    <dxf>
      <font>
        <b val="0"/>
        <i/>
        <color theme="2" tint="-0.499984740745262"/>
      </font>
    </dxf>
    <dxf>
      <font>
        <color theme="2" tint="-9.9948118533890809E-2"/>
      </font>
      <fill>
        <patternFill>
          <bgColor theme="2"/>
        </patternFill>
      </fill>
    </dxf>
    <dxf>
      <font>
        <b val="0"/>
        <i/>
        <color theme="2" tint="-0.499984740745262"/>
      </font>
    </dxf>
    <dxf>
      <font>
        <color rgb="FFFBDDDE"/>
      </font>
    </dxf>
    <dxf>
      <font>
        <b val="0"/>
        <i/>
        <color theme="2" tint="-0.499984740745262"/>
      </font>
    </dxf>
    <dxf>
      <font>
        <color theme="2" tint="-9.9948118533890809E-2"/>
      </font>
      <fill>
        <patternFill>
          <bgColor theme="2"/>
        </patternFill>
      </fill>
    </dxf>
    <dxf>
      <font>
        <b val="0"/>
        <i/>
        <color theme="2" tint="-0.499984740745262"/>
      </font>
    </dxf>
    <dxf>
      <font>
        <color rgb="FFFBDDDE"/>
      </font>
    </dxf>
    <dxf>
      <font>
        <b val="0"/>
        <i/>
        <color theme="2" tint="-0.499984740745262"/>
      </font>
    </dxf>
    <dxf>
      <font>
        <color theme="2" tint="-9.9948118533890809E-2"/>
      </font>
      <fill>
        <patternFill>
          <bgColor theme="2"/>
        </patternFill>
      </fill>
    </dxf>
    <dxf>
      <font>
        <b val="0"/>
        <i/>
        <color theme="2" tint="-0.499984740745262"/>
      </font>
    </dxf>
    <dxf>
      <font>
        <color rgb="FFFBDDDE"/>
      </font>
    </dxf>
    <dxf>
      <font>
        <b val="0"/>
        <i/>
        <color theme="1"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color theme="0"/>
      </font>
    </dxf>
    <dxf>
      <font>
        <color rgb="FF9C0006"/>
      </font>
      <fill>
        <patternFill>
          <bgColor rgb="FFFFC7CE"/>
        </patternFill>
      </fill>
    </dxf>
    <dxf>
      <font>
        <b/>
        <i val="0"/>
        <color rgb="FFC00000"/>
      </font>
    </dxf>
    <dxf>
      <font>
        <color theme="2" tint="-9.9948118533890809E-2"/>
      </font>
      <fill>
        <patternFill>
          <bgColor theme="2"/>
        </patternFill>
      </fill>
    </dxf>
    <dxf>
      <font>
        <b val="0"/>
        <i/>
        <color theme="2" tint="-0.499984740745262"/>
      </font>
    </dxf>
    <dxf>
      <font>
        <color theme="2" tint="-9.9948118533890809E-2"/>
      </font>
      <fill>
        <patternFill>
          <bgColor theme="2"/>
        </patternFill>
      </fill>
    </dxf>
    <dxf>
      <font>
        <b val="0"/>
        <i/>
        <color theme="2" tint="-0.499984740745262"/>
      </font>
    </dxf>
    <dxf>
      <font>
        <b val="0"/>
        <i/>
        <color theme="2" tint="-0.499984740745262"/>
      </font>
    </dxf>
    <dxf>
      <font>
        <color theme="2" tint="-9.9948118533890809E-2"/>
      </font>
      <fill>
        <patternFill>
          <bgColor theme="2"/>
        </patternFill>
      </fill>
    </dxf>
    <dxf>
      <font>
        <color theme="2" tint="-9.9948118533890809E-2"/>
      </font>
      <fill>
        <patternFill>
          <bgColor theme="2"/>
        </patternFill>
      </fill>
    </dxf>
    <dxf>
      <font>
        <b val="0"/>
        <i/>
        <color theme="2" tint="-0.499984740745262"/>
      </font>
    </dxf>
    <dxf>
      <font>
        <b val="0"/>
        <i/>
        <color theme="2" tint="-0.499984740745262"/>
      </font>
    </dxf>
    <dxf>
      <font>
        <color theme="2" tint="-9.9948118533890809E-2"/>
      </font>
      <fill>
        <patternFill>
          <bgColor theme="2"/>
        </patternFill>
      </fill>
    </dxf>
    <dxf>
      <font>
        <color theme="2" tint="-9.9948118533890809E-2"/>
      </font>
      <fill>
        <patternFill>
          <bgColor theme="2"/>
        </patternFill>
      </fill>
    </dxf>
    <dxf>
      <font>
        <b val="0"/>
        <i/>
        <color theme="2" tint="-0.499984740745262"/>
      </font>
    </dxf>
    <dxf>
      <font>
        <b val="0"/>
        <i/>
        <color theme="2" tint="-0.499984740745262"/>
      </font>
    </dxf>
    <dxf>
      <font>
        <color theme="2" tint="-9.9948118533890809E-2"/>
      </font>
      <fill>
        <patternFill>
          <bgColor theme="2"/>
        </patternFill>
      </fill>
    </dxf>
    <dxf>
      <font>
        <b val="0"/>
        <i/>
        <color theme="2" tint="-0.499984740745262"/>
      </font>
    </dxf>
    <dxf>
      <font>
        <color theme="2" tint="-9.9948118533890809E-2"/>
      </font>
      <fill>
        <patternFill>
          <bgColor theme="2"/>
        </patternFill>
      </fill>
    </dxf>
    <dxf>
      <font>
        <color theme="2" tint="-9.9948118533890809E-2"/>
      </font>
      <fill>
        <patternFill>
          <bgColor theme="2"/>
        </patternFill>
      </fill>
    </dxf>
    <dxf>
      <font>
        <b val="0"/>
        <i/>
        <color theme="2" tint="-0.499984740745262"/>
      </font>
    </dxf>
    <dxf>
      <font>
        <b val="0"/>
        <i/>
        <color theme="2" tint="-0.499984740745262"/>
      </font>
    </dxf>
    <dxf>
      <font>
        <color theme="2" tint="-9.9948118533890809E-2"/>
      </font>
      <fill>
        <patternFill>
          <bgColor theme="2"/>
        </patternFill>
      </fill>
    </dxf>
    <dxf>
      <font>
        <color rgb="FFFBDDDE"/>
      </font>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b val="0"/>
        <i/>
      </font>
    </dxf>
    <dxf>
      <font>
        <b val="0"/>
        <i/>
      </font>
    </dxf>
    <dxf>
      <font>
        <b val="0"/>
        <i/>
      </font>
      <fill>
        <patternFill>
          <bgColor theme="5" tint="0.79998168889431442"/>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b val="0"/>
        <i/>
        <color theme="1" tint="0.499984740745262"/>
      </font>
    </dxf>
    <dxf>
      <font>
        <b val="0"/>
        <i/>
        <color theme="1" tint="0.499984740745262"/>
      </font>
    </dxf>
  </dxfs>
  <tableStyles count="0" defaultTableStyle="TableStyleMedium2" defaultPivotStyle="PivotStyleLight16"/>
  <colors>
    <mruColors>
      <color rgb="FFF9D1B5"/>
      <color rgb="FFFBDDDE"/>
      <color rgb="FFEF8184"/>
      <color rgb="FF20293C"/>
      <color rgb="FFEA5C5E"/>
      <color rgb="FF7E1013"/>
      <color rgb="FFFFFFFF"/>
      <color rgb="FFFE5C5E"/>
      <color rgb="FFFFF3E5"/>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 Id="rId5" Type="http://schemas.openxmlformats.org/officeDocument/2006/relationships/image" Target="../media/image14.png"/><Relationship Id="rId4"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4" Type="http://schemas.openxmlformats.org/officeDocument/2006/relationships/image" Target="../media/image18.png"/></Relationships>
</file>

<file path=xl/drawings/_rels/drawing8.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132521</xdr:colOff>
      <xdr:row>0</xdr:row>
      <xdr:rowOff>43069</xdr:rowOff>
    </xdr:from>
    <xdr:to>
      <xdr:col>2</xdr:col>
      <xdr:colOff>276774</xdr:colOff>
      <xdr:row>4</xdr:row>
      <xdr:rowOff>102326</xdr:rowOff>
    </xdr:to>
    <xdr:pic>
      <xdr:nvPicPr>
        <xdr:cNvPr id="2" name="Picture 1">
          <a:extLst>
            <a:ext uri="{FF2B5EF4-FFF2-40B4-BE49-F238E27FC236}">
              <a16:creationId xmlns:a16="http://schemas.microsoft.com/office/drawing/2014/main" id="{EDFC01A0-4C43-4EFA-9D67-3DE5B3A4E3A9}"/>
            </a:ext>
          </a:extLst>
        </xdr:cNvPr>
        <xdr:cNvPicPr>
          <a:picLocks noChangeAspect="1"/>
        </xdr:cNvPicPr>
      </xdr:nvPicPr>
      <xdr:blipFill>
        <a:blip xmlns:r="http://schemas.openxmlformats.org/officeDocument/2006/relationships" r:embed="rId1"/>
        <a:stretch>
          <a:fillRect/>
        </a:stretch>
      </xdr:blipFill>
      <xdr:spPr>
        <a:xfrm>
          <a:off x="284921" y="43069"/>
          <a:ext cx="677653" cy="630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xdr:row>
      <xdr:rowOff>5889</xdr:rowOff>
    </xdr:from>
    <xdr:to>
      <xdr:col>0</xdr:col>
      <xdr:colOff>908967</xdr:colOff>
      <xdr:row>2</xdr:row>
      <xdr:rowOff>316308</xdr:rowOff>
    </xdr:to>
    <xdr:pic>
      <xdr:nvPicPr>
        <xdr:cNvPr id="2" name="Picture 1">
          <a:extLst>
            <a:ext uri="{FF2B5EF4-FFF2-40B4-BE49-F238E27FC236}">
              <a16:creationId xmlns:a16="http://schemas.microsoft.com/office/drawing/2014/main" id="{1AFB5A15-453D-4E66-9B9F-16BA1B592D3B}"/>
            </a:ext>
          </a:extLst>
        </xdr:cNvPr>
        <xdr:cNvPicPr>
          <a:picLocks noChangeAspect="1"/>
        </xdr:cNvPicPr>
      </xdr:nvPicPr>
      <xdr:blipFill>
        <a:blip xmlns:r="http://schemas.openxmlformats.org/officeDocument/2006/relationships" r:embed="rId1"/>
        <a:stretch>
          <a:fillRect/>
        </a:stretch>
      </xdr:blipFill>
      <xdr:spPr>
        <a:xfrm>
          <a:off x="209550" y="82089"/>
          <a:ext cx="699417" cy="662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132521</xdr:colOff>
      <xdr:row>0</xdr:row>
      <xdr:rowOff>43069</xdr:rowOff>
    </xdr:from>
    <xdr:to>
      <xdr:col>2</xdr:col>
      <xdr:colOff>276774</xdr:colOff>
      <xdr:row>4</xdr:row>
      <xdr:rowOff>102326</xdr:rowOff>
    </xdr:to>
    <xdr:pic>
      <xdr:nvPicPr>
        <xdr:cNvPr id="2" name="Picture 1">
          <a:extLst>
            <a:ext uri="{FF2B5EF4-FFF2-40B4-BE49-F238E27FC236}">
              <a16:creationId xmlns:a16="http://schemas.microsoft.com/office/drawing/2014/main" id="{1999F566-377E-4CC5-B95D-E3AFFAFE1F34}"/>
            </a:ext>
          </a:extLst>
        </xdr:cNvPr>
        <xdr:cNvPicPr>
          <a:picLocks noChangeAspect="1"/>
        </xdr:cNvPicPr>
      </xdr:nvPicPr>
      <xdr:blipFill>
        <a:blip xmlns:r="http://schemas.openxmlformats.org/officeDocument/2006/relationships" r:embed="rId1"/>
        <a:stretch>
          <a:fillRect/>
        </a:stretch>
      </xdr:blipFill>
      <xdr:spPr>
        <a:xfrm>
          <a:off x="284921" y="43069"/>
          <a:ext cx="677653" cy="6307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2</xdr:row>
      <xdr:rowOff>28574</xdr:rowOff>
    </xdr:from>
    <xdr:ext cx="684000" cy="542926"/>
    <xdr:pic>
      <xdr:nvPicPr>
        <xdr:cNvPr id="2" name="Grafik 1">
          <a:extLst>
            <a:ext uri="{FF2B5EF4-FFF2-40B4-BE49-F238E27FC236}">
              <a16:creationId xmlns:a16="http://schemas.microsoft.com/office/drawing/2014/main" id="{11D6C292-C2F1-4123-B2FC-F79B9A17EEDB}"/>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7640" y="784859"/>
          <a:ext cx="684000" cy="542926"/>
        </a:xfrm>
        <a:prstGeom prst="rect">
          <a:avLst/>
        </a:prstGeom>
      </xdr:spPr>
    </xdr:pic>
    <xdr:clientData/>
  </xdr:oneCellAnchor>
  <xdr:oneCellAnchor>
    <xdr:from>
      <xdr:col>1</xdr:col>
      <xdr:colOff>9526</xdr:colOff>
      <xdr:row>3</xdr:row>
      <xdr:rowOff>9523</xdr:rowOff>
    </xdr:from>
    <xdr:ext cx="684000" cy="590551"/>
    <xdr:pic>
      <xdr:nvPicPr>
        <xdr:cNvPr id="3" name="Grafik 2">
          <a:extLst>
            <a:ext uri="{FF2B5EF4-FFF2-40B4-BE49-F238E27FC236}">
              <a16:creationId xmlns:a16="http://schemas.microsoft.com/office/drawing/2014/main" id="{70A93664-FC8F-4C3C-A8E9-1A59AED430C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7641" y="1318258"/>
          <a:ext cx="684000" cy="590551"/>
        </a:xfrm>
        <a:prstGeom prst="rect">
          <a:avLst/>
        </a:prstGeom>
      </xdr:spPr>
    </xdr:pic>
    <xdr:clientData/>
  </xdr:oneCellAnchor>
  <xdr:oneCellAnchor>
    <xdr:from>
      <xdr:col>0</xdr:col>
      <xdr:colOff>5029200</xdr:colOff>
      <xdr:row>4</xdr:row>
      <xdr:rowOff>0</xdr:rowOff>
    </xdr:from>
    <xdr:ext cx="684000" cy="609599"/>
    <xdr:pic>
      <xdr:nvPicPr>
        <xdr:cNvPr id="4" name="Grafik 3">
          <a:extLst>
            <a:ext uri="{FF2B5EF4-FFF2-40B4-BE49-F238E27FC236}">
              <a16:creationId xmlns:a16="http://schemas.microsoft.com/office/drawing/2014/main" id="{7C5EE91F-81A4-456A-BB69-7855A2926294}"/>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70020" y="1866900"/>
          <a:ext cx="684000" cy="609599"/>
        </a:xfrm>
        <a:prstGeom prst="rect">
          <a:avLst/>
        </a:prstGeom>
      </xdr:spPr>
    </xdr:pic>
    <xdr:clientData/>
  </xdr:oneCellAnchor>
  <xdr:twoCellAnchor editAs="oneCell">
    <xdr:from>
      <xdr:col>1</xdr:col>
      <xdr:colOff>9524</xdr:colOff>
      <xdr:row>1</xdr:row>
      <xdr:rowOff>28575</xdr:rowOff>
    </xdr:from>
    <xdr:to>
      <xdr:col>1</xdr:col>
      <xdr:colOff>693524</xdr:colOff>
      <xdr:row>1</xdr:row>
      <xdr:rowOff>530670</xdr:rowOff>
    </xdr:to>
    <xdr:pic>
      <xdr:nvPicPr>
        <xdr:cNvPr id="5" name="Picture 4">
          <a:extLst>
            <a:ext uri="{FF2B5EF4-FFF2-40B4-BE49-F238E27FC236}">
              <a16:creationId xmlns:a16="http://schemas.microsoft.com/office/drawing/2014/main" id="{2177B561-4AB4-49E1-9B57-E69C1211E0C9}"/>
            </a:ext>
          </a:extLst>
        </xdr:cNvPr>
        <xdr:cNvPicPr preferRelativeResize="0">
          <a:picLocks/>
        </xdr:cNvPicPr>
      </xdr:nvPicPr>
      <xdr:blipFill>
        <a:blip xmlns:r="http://schemas.openxmlformats.org/officeDocument/2006/relationships" r:embed="rId4" cstate="print"/>
        <a:stretch>
          <a:fillRect/>
        </a:stretch>
      </xdr:blipFill>
      <xdr:spPr>
        <a:xfrm>
          <a:off x="3977639" y="228600"/>
          <a:ext cx="684000" cy="502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28575</xdr:colOff>
      <xdr:row>1</xdr:row>
      <xdr:rowOff>523875</xdr:rowOff>
    </xdr:from>
    <xdr:ext cx="684000" cy="647700"/>
    <xdr:pic>
      <xdr:nvPicPr>
        <xdr:cNvPr id="2" name="Grafik 1">
          <a:extLst>
            <a:ext uri="{FF2B5EF4-FFF2-40B4-BE49-F238E27FC236}">
              <a16:creationId xmlns:a16="http://schemas.microsoft.com/office/drawing/2014/main" id="{E48F16C6-7BE6-44E9-90BC-4F1C172F7AD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906780"/>
          <a:ext cx="684000" cy="647700"/>
        </a:xfrm>
        <a:prstGeom prst="rect">
          <a:avLst/>
        </a:prstGeom>
      </xdr:spPr>
    </xdr:pic>
    <xdr:clientData/>
  </xdr:oneCellAnchor>
  <xdr:oneCellAnchor>
    <xdr:from>
      <xdr:col>1</xdr:col>
      <xdr:colOff>28576</xdr:colOff>
      <xdr:row>4</xdr:row>
      <xdr:rowOff>28574</xdr:rowOff>
    </xdr:from>
    <xdr:ext cx="684000" cy="619125"/>
    <xdr:pic>
      <xdr:nvPicPr>
        <xdr:cNvPr id="3" name="Grafik 2">
          <a:extLst>
            <a:ext uri="{FF2B5EF4-FFF2-40B4-BE49-F238E27FC236}">
              <a16:creationId xmlns:a16="http://schemas.microsoft.com/office/drawing/2014/main" id="{DE29BC6C-D8C2-44CA-A826-C02925EB9D2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1" y="2080259"/>
          <a:ext cx="684000" cy="619125"/>
        </a:xfrm>
        <a:prstGeom prst="rect">
          <a:avLst/>
        </a:prstGeom>
      </xdr:spPr>
    </xdr:pic>
    <xdr:clientData/>
  </xdr:oneCellAnchor>
  <xdr:oneCellAnchor>
    <xdr:from>
      <xdr:col>1</xdr:col>
      <xdr:colOff>28574</xdr:colOff>
      <xdr:row>3</xdr:row>
      <xdr:rowOff>9526</xdr:rowOff>
    </xdr:from>
    <xdr:ext cx="684000" cy="638174"/>
    <xdr:pic>
      <xdr:nvPicPr>
        <xdr:cNvPr id="4" name="Grafik 3">
          <a:extLst>
            <a:ext uri="{FF2B5EF4-FFF2-40B4-BE49-F238E27FC236}">
              <a16:creationId xmlns:a16="http://schemas.microsoft.com/office/drawing/2014/main" id="{64060E5D-6C6A-49AE-BEC5-1600A1D1CD8F}"/>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0499" y="1501141"/>
          <a:ext cx="684000" cy="638174"/>
        </a:xfrm>
        <a:prstGeom prst="rect">
          <a:avLst/>
        </a:prstGeom>
      </xdr:spPr>
    </xdr:pic>
    <xdr:clientData/>
  </xdr:oneCellAnchor>
  <xdr:twoCellAnchor editAs="oneCell">
    <xdr:from>
      <xdr:col>1</xdr:col>
      <xdr:colOff>142874</xdr:colOff>
      <xdr:row>1</xdr:row>
      <xdr:rowOff>38101</xdr:rowOff>
    </xdr:from>
    <xdr:to>
      <xdr:col>1</xdr:col>
      <xdr:colOff>638175</xdr:colOff>
      <xdr:row>1</xdr:row>
      <xdr:rowOff>540196</xdr:rowOff>
    </xdr:to>
    <xdr:pic>
      <xdr:nvPicPr>
        <xdr:cNvPr id="5" name="Picture 4">
          <a:extLst>
            <a:ext uri="{FF2B5EF4-FFF2-40B4-BE49-F238E27FC236}">
              <a16:creationId xmlns:a16="http://schemas.microsoft.com/office/drawing/2014/main" id="{366290C5-DD47-4AA2-ACDC-53AECF9A12C7}"/>
            </a:ext>
          </a:extLst>
        </xdr:cNvPr>
        <xdr:cNvPicPr preferRelativeResize="0">
          <a:picLocks/>
        </xdr:cNvPicPr>
      </xdr:nvPicPr>
      <xdr:blipFill>
        <a:blip xmlns:r="http://schemas.openxmlformats.org/officeDocument/2006/relationships" r:embed="rId4" cstate="print"/>
        <a:stretch>
          <a:fillRect/>
        </a:stretch>
      </xdr:blipFill>
      <xdr:spPr>
        <a:xfrm>
          <a:off x="4114799" y="419101"/>
          <a:ext cx="495301" cy="502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47625</xdr:colOff>
      <xdr:row>2</xdr:row>
      <xdr:rowOff>76200</xdr:rowOff>
    </xdr:from>
    <xdr:ext cx="684000" cy="504000"/>
    <xdr:pic>
      <xdr:nvPicPr>
        <xdr:cNvPr id="2" name="Grafik 1">
          <a:extLst>
            <a:ext uri="{FF2B5EF4-FFF2-40B4-BE49-F238E27FC236}">
              <a16:creationId xmlns:a16="http://schemas.microsoft.com/office/drawing/2014/main" id="{58A8C21D-94B4-441E-8857-161A0B67F60E}"/>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5740" y="830580"/>
          <a:ext cx="684000" cy="504000"/>
        </a:xfrm>
        <a:prstGeom prst="rect">
          <a:avLst/>
        </a:prstGeom>
      </xdr:spPr>
    </xdr:pic>
    <xdr:clientData/>
  </xdr:oneCellAnchor>
  <xdr:oneCellAnchor>
    <xdr:from>
      <xdr:col>1</xdr:col>
      <xdr:colOff>57148</xdr:colOff>
      <xdr:row>3</xdr:row>
      <xdr:rowOff>47624</xdr:rowOff>
    </xdr:from>
    <xdr:ext cx="684000" cy="504000"/>
    <xdr:pic>
      <xdr:nvPicPr>
        <xdr:cNvPr id="3" name="Grafik 2">
          <a:extLst>
            <a:ext uri="{FF2B5EF4-FFF2-40B4-BE49-F238E27FC236}">
              <a16:creationId xmlns:a16="http://schemas.microsoft.com/office/drawing/2014/main" id="{A1AB2D82-DEB6-4A36-955E-0E7FA34B4EA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0978" y="1356359"/>
          <a:ext cx="684000" cy="504000"/>
        </a:xfrm>
        <a:prstGeom prst="rect">
          <a:avLst/>
        </a:prstGeom>
      </xdr:spPr>
    </xdr:pic>
    <xdr:clientData/>
  </xdr:oneCellAnchor>
  <xdr:oneCellAnchor>
    <xdr:from>
      <xdr:col>1</xdr:col>
      <xdr:colOff>38099</xdr:colOff>
      <xdr:row>4</xdr:row>
      <xdr:rowOff>0</xdr:rowOff>
    </xdr:from>
    <xdr:ext cx="684000" cy="504000"/>
    <xdr:pic>
      <xdr:nvPicPr>
        <xdr:cNvPr id="4" name="Grafik 3">
          <a:extLst>
            <a:ext uri="{FF2B5EF4-FFF2-40B4-BE49-F238E27FC236}">
              <a16:creationId xmlns:a16="http://schemas.microsoft.com/office/drawing/2014/main" id="{8CBFAAFF-8B68-4D44-8771-1FCACA87FDE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8119" y="1866900"/>
          <a:ext cx="684000" cy="504000"/>
        </a:xfrm>
        <a:prstGeom prst="rect">
          <a:avLst/>
        </a:prstGeom>
      </xdr:spPr>
    </xdr:pic>
    <xdr:clientData/>
  </xdr:oneCellAnchor>
  <xdr:oneCellAnchor>
    <xdr:from>
      <xdr:col>1</xdr:col>
      <xdr:colOff>28574</xdr:colOff>
      <xdr:row>5</xdr:row>
      <xdr:rowOff>47624</xdr:rowOff>
    </xdr:from>
    <xdr:ext cx="684000" cy="504000"/>
    <xdr:pic>
      <xdr:nvPicPr>
        <xdr:cNvPr id="5" name="Grafik 4">
          <a:extLst>
            <a:ext uri="{FF2B5EF4-FFF2-40B4-BE49-F238E27FC236}">
              <a16:creationId xmlns:a16="http://schemas.microsoft.com/office/drawing/2014/main" id="{BE609D5F-F560-4AD9-BB06-573CF33FE5C1}"/>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00499" y="2468879"/>
          <a:ext cx="684000" cy="504000"/>
        </a:xfrm>
        <a:prstGeom prst="rect">
          <a:avLst/>
        </a:prstGeom>
      </xdr:spPr>
    </xdr:pic>
    <xdr:clientData/>
  </xdr:oneCellAnchor>
  <xdr:twoCellAnchor editAs="oneCell">
    <xdr:from>
      <xdr:col>1</xdr:col>
      <xdr:colOff>85724</xdr:colOff>
      <xdr:row>1</xdr:row>
      <xdr:rowOff>19050</xdr:rowOff>
    </xdr:from>
    <xdr:to>
      <xdr:col>1</xdr:col>
      <xdr:colOff>724004</xdr:colOff>
      <xdr:row>1</xdr:row>
      <xdr:rowOff>521145</xdr:rowOff>
    </xdr:to>
    <xdr:pic>
      <xdr:nvPicPr>
        <xdr:cNvPr id="6" name="Picture 5">
          <a:extLst>
            <a:ext uri="{FF2B5EF4-FFF2-40B4-BE49-F238E27FC236}">
              <a16:creationId xmlns:a16="http://schemas.microsoft.com/office/drawing/2014/main" id="{9001699F-D974-4D77-9211-D3CB0EEC9BBB}"/>
            </a:ext>
          </a:extLst>
        </xdr:cNvPr>
        <xdr:cNvPicPr preferRelativeResize="0">
          <a:picLocks/>
        </xdr:cNvPicPr>
      </xdr:nvPicPr>
      <xdr:blipFill>
        <a:blip xmlns:r="http://schemas.openxmlformats.org/officeDocument/2006/relationships" r:embed="rId5" cstate="print"/>
        <a:stretch>
          <a:fillRect/>
        </a:stretch>
      </xdr:blipFill>
      <xdr:spPr>
        <a:xfrm>
          <a:off x="4053839" y="220980"/>
          <a:ext cx="638280" cy="502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9525</xdr:colOff>
      <xdr:row>2</xdr:row>
      <xdr:rowOff>0</xdr:rowOff>
    </xdr:from>
    <xdr:ext cx="684000" cy="619125"/>
    <xdr:pic>
      <xdr:nvPicPr>
        <xdr:cNvPr id="2" name="Grafik 1">
          <a:extLst>
            <a:ext uri="{FF2B5EF4-FFF2-40B4-BE49-F238E27FC236}">
              <a16:creationId xmlns:a16="http://schemas.microsoft.com/office/drawing/2014/main" id="{6FF881CD-B3ED-4A3C-9FF6-98F8406CA1B9}"/>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7640" y="792480"/>
          <a:ext cx="684000" cy="619125"/>
        </a:xfrm>
        <a:prstGeom prst="rect">
          <a:avLst/>
        </a:prstGeom>
      </xdr:spPr>
    </xdr:pic>
    <xdr:clientData/>
  </xdr:oneCellAnchor>
  <xdr:oneCellAnchor>
    <xdr:from>
      <xdr:col>1</xdr:col>
      <xdr:colOff>28574</xdr:colOff>
      <xdr:row>3</xdr:row>
      <xdr:rowOff>9525</xdr:rowOff>
    </xdr:from>
    <xdr:ext cx="684000" cy="628650"/>
    <xdr:pic>
      <xdr:nvPicPr>
        <xdr:cNvPr id="3" name="Grafik 2">
          <a:extLst>
            <a:ext uri="{FF2B5EF4-FFF2-40B4-BE49-F238E27FC236}">
              <a16:creationId xmlns:a16="http://schemas.microsoft.com/office/drawing/2014/main" id="{59A142FD-61B5-4210-A762-FBB084F2F6E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499" y="1394460"/>
          <a:ext cx="684000" cy="628650"/>
        </a:xfrm>
        <a:prstGeom prst="rect">
          <a:avLst/>
        </a:prstGeom>
      </xdr:spPr>
    </xdr:pic>
    <xdr:clientData/>
  </xdr:oneCellAnchor>
  <xdr:oneCellAnchor>
    <xdr:from>
      <xdr:col>1</xdr:col>
      <xdr:colOff>19048</xdr:colOff>
      <xdr:row>4</xdr:row>
      <xdr:rowOff>47624</xdr:rowOff>
    </xdr:from>
    <xdr:ext cx="684000" cy="619126"/>
    <xdr:pic>
      <xdr:nvPicPr>
        <xdr:cNvPr id="4" name="Grafik 3">
          <a:extLst>
            <a:ext uri="{FF2B5EF4-FFF2-40B4-BE49-F238E27FC236}">
              <a16:creationId xmlns:a16="http://schemas.microsoft.com/office/drawing/2014/main" id="{E687CF21-1463-4608-9647-BF75CF310AD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92878" y="2026919"/>
          <a:ext cx="684000" cy="619126"/>
        </a:xfrm>
        <a:prstGeom prst="rect">
          <a:avLst/>
        </a:prstGeom>
      </xdr:spPr>
    </xdr:pic>
    <xdr:clientData/>
  </xdr:oneCellAnchor>
  <xdr:twoCellAnchor editAs="oneCell">
    <xdr:from>
      <xdr:col>1</xdr:col>
      <xdr:colOff>95249</xdr:colOff>
      <xdr:row>1</xdr:row>
      <xdr:rowOff>66676</xdr:rowOff>
    </xdr:from>
    <xdr:to>
      <xdr:col>1</xdr:col>
      <xdr:colOff>613410</xdr:colOff>
      <xdr:row>1</xdr:row>
      <xdr:rowOff>568771</xdr:rowOff>
    </xdr:to>
    <xdr:pic>
      <xdr:nvPicPr>
        <xdr:cNvPr id="5" name="Picture 4">
          <a:extLst>
            <a:ext uri="{FF2B5EF4-FFF2-40B4-BE49-F238E27FC236}">
              <a16:creationId xmlns:a16="http://schemas.microsoft.com/office/drawing/2014/main" id="{6D6CC278-53CF-4300-8D8E-95EF4A9198A2}"/>
            </a:ext>
          </a:extLst>
        </xdr:cNvPr>
        <xdr:cNvPicPr preferRelativeResize="0">
          <a:picLocks/>
        </xdr:cNvPicPr>
      </xdr:nvPicPr>
      <xdr:blipFill>
        <a:blip xmlns:r="http://schemas.openxmlformats.org/officeDocument/2006/relationships" r:embed="rId4" cstate="print"/>
        <a:stretch>
          <a:fillRect/>
        </a:stretch>
      </xdr:blipFill>
      <xdr:spPr>
        <a:xfrm>
          <a:off x="4069079" y="266701"/>
          <a:ext cx="518161" cy="502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90487</xdr:colOff>
      <xdr:row>2</xdr:row>
      <xdr:rowOff>24167</xdr:rowOff>
    </xdr:from>
    <xdr:to>
      <xdr:col>1</xdr:col>
      <xdr:colOff>810487</xdr:colOff>
      <xdr:row>3</xdr:row>
      <xdr:rowOff>1217</xdr:rowOff>
    </xdr:to>
    <xdr:pic>
      <xdr:nvPicPr>
        <xdr:cNvPr id="2" name="Picture 1">
          <a:extLst>
            <a:ext uri="{FF2B5EF4-FFF2-40B4-BE49-F238E27FC236}">
              <a16:creationId xmlns:a16="http://schemas.microsoft.com/office/drawing/2014/main" id="{D897BC28-CDEC-4B1F-8AC9-A99A5C6D4F95}"/>
            </a:ext>
          </a:extLst>
        </xdr:cNvPr>
        <xdr:cNvPicPr>
          <a:picLocks/>
        </xdr:cNvPicPr>
      </xdr:nvPicPr>
      <xdr:blipFill>
        <a:blip xmlns:r="http://schemas.openxmlformats.org/officeDocument/2006/relationships" r:embed="rId1"/>
        <a:stretch>
          <a:fillRect/>
        </a:stretch>
      </xdr:blipFill>
      <xdr:spPr>
        <a:xfrm>
          <a:off x="4058602" y="1054772"/>
          <a:ext cx="720000" cy="721905"/>
        </a:xfrm>
        <a:prstGeom prst="rect">
          <a:avLst/>
        </a:prstGeom>
      </xdr:spPr>
    </xdr:pic>
    <xdr:clientData/>
  </xdr:twoCellAnchor>
  <xdr:twoCellAnchor editAs="absolute">
    <xdr:from>
      <xdr:col>1</xdr:col>
      <xdr:colOff>128587</xdr:colOff>
      <xdr:row>3</xdr:row>
      <xdr:rowOff>29284</xdr:rowOff>
    </xdr:from>
    <xdr:to>
      <xdr:col>1</xdr:col>
      <xdr:colOff>848587</xdr:colOff>
      <xdr:row>3</xdr:row>
      <xdr:rowOff>749284</xdr:rowOff>
    </xdr:to>
    <xdr:pic>
      <xdr:nvPicPr>
        <xdr:cNvPr id="3" name="Picture 2">
          <a:extLst>
            <a:ext uri="{FF2B5EF4-FFF2-40B4-BE49-F238E27FC236}">
              <a16:creationId xmlns:a16="http://schemas.microsoft.com/office/drawing/2014/main" id="{DC2783FF-1596-4289-B32D-90304FCF56BD}"/>
            </a:ext>
          </a:extLst>
        </xdr:cNvPr>
        <xdr:cNvPicPr>
          <a:picLocks/>
        </xdr:cNvPicPr>
      </xdr:nvPicPr>
      <xdr:blipFill>
        <a:blip xmlns:r="http://schemas.openxmlformats.org/officeDocument/2006/relationships" r:embed="rId2"/>
        <a:stretch>
          <a:fillRect/>
        </a:stretch>
      </xdr:blipFill>
      <xdr:spPr>
        <a:xfrm>
          <a:off x="4096702" y="1806649"/>
          <a:ext cx="720000" cy="720000"/>
        </a:xfrm>
        <a:prstGeom prst="rect">
          <a:avLst/>
        </a:prstGeom>
      </xdr:spPr>
    </xdr:pic>
    <xdr:clientData/>
  </xdr:twoCellAnchor>
  <xdr:twoCellAnchor editAs="absolute">
    <xdr:from>
      <xdr:col>1</xdr:col>
      <xdr:colOff>109537</xdr:colOff>
      <xdr:row>4</xdr:row>
      <xdr:rowOff>5826</xdr:rowOff>
    </xdr:from>
    <xdr:to>
      <xdr:col>1</xdr:col>
      <xdr:colOff>829537</xdr:colOff>
      <xdr:row>4</xdr:row>
      <xdr:rowOff>725826</xdr:rowOff>
    </xdr:to>
    <xdr:pic>
      <xdr:nvPicPr>
        <xdr:cNvPr id="4" name="Picture 3">
          <a:extLst>
            <a:ext uri="{FF2B5EF4-FFF2-40B4-BE49-F238E27FC236}">
              <a16:creationId xmlns:a16="http://schemas.microsoft.com/office/drawing/2014/main" id="{351C19F2-06AF-4C21-A175-4D4C6D92B821}"/>
            </a:ext>
          </a:extLst>
        </xdr:cNvPr>
        <xdr:cNvPicPr>
          <a:picLocks/>
        </xdr:cNvPicPr>
      </xdr:nvPicPr>
      <xdr:blipFill>
        <a:blip xmlns:r="http://schemas.openxmlformats.org/officeDocument/2006/relationships" r:embed="rId3"/>
        <a:stretch>
          <a:fillRect/>
        </a:stretch>
      </xdr:blipFill>
      <xdr:spPr>
        <a:xfrm>
          <a:off x="4081462" y="2587101"/>
          <a:ext cx="720000" cy="721905"/>
        </a:xfrm>
        <a:prstGeom prst="rect">
          <a:avLst/>
        </a:prstGeom>
      </xdr:spPr>
    </xdr:pic>
    <xdr:clientData/>
  </xdr:twoCellAnchor>
  <xdr:twoCellAnchor editAs="absolute">
    <xdr:from>
      <xdr:col>1</xdr:col>
      <xdr:colOff>128587</xdr:colOff>
      <xdr:row>5</xdr:row>
      <xdr:rowOff>10943</xdr:rowOff>
    </xdr:from>
    <xdr:to>
      <xdr:col>1</xdr:col>
      <xdr:colOff>848587</xdr:colOff>
      <xdr:row>5</xdr:row>
      <xdr:rowOff>730943</xdr:rowOff>
    </xdr:to>
    <xdr:pic>
      <xdr:nvPicPr>
        <xdr:cNvPr id="5" name="Picture 4">
          <a:extLst>
            <a:ext uri="{FF2B5EF4-FFF2-40B4-BE49-F238E27FC236}">
              <a16:creationId xmlns:a16="http://schemas.microsoft.com/office/drawing/2014/main" id="{D57204D5-A2F0-4B11-A2CE-7EC31333405D}"/>
            </a:ext>
          </a:extLst>
        </xdr:cNvPr>
        <xdr:cNvPicPr>
          <a:picLocks/>
        </xdr:cNvPicPr>
      </xdr:nvPicPr>
      <xdr:blipFill>
        <a:blip xmlns:r="http://schemas.openxmlformats.org/officeDocument/2006/relationships" r:embed="rId4"/>
        <a:stretch>
          <a:fillRect/>
        </a:stretch>
      </xdr:blipFill>
      <xdr:spPr>
        <a:xfrm>
          <a:off x="4096702" y="3338978"/>
          <a:ext cx="720000" cy="720000"/>
        </a:xfrm>
        <a:prstGeom prst="rect">
          <a:avLst/>
        </a:prstGeom>
      </xdr:spPr>
    </xdr:pic>
    <xdr:clientData/>
  </xdr:twoCellAnchor>
  <xdr:twoCellAnchor editAs="absolute">
    <xdr:from>
      <xdr:col>1</xdr:col>
      <xdr:colOff>138112</xdr:colOff>
      <xdr:row>6</xdr:row>
      <xdr:rowOff>6535</xdr:rowOff>
    </xdr:from>
    <xdr:to>
      <xdr:col>1</xdr:col>
      <xdr:colOff>858112</xdr:colOff>
      <xdr:row>6</xdr:row>
      <xdr:rowOff>726535</xdr:rowOff>
    </xdr:to>
    <xdr:pic>
      <xdr:nvPicPr>
        <xdr:cNvPr id="6" name="Picture 5">
          <a:extLst>
            <a:ext uri="{FF2B5EF4-FFF2-40B4-BE49-F238E27FC236}">
              <a16:creationId xmlns:a16="http://schemas.microsoft.com/office/drawing/2014/main" id="{DAF78933-B0A4-4CDC-B63A-25E247BA3E6D}"/>
            </a:ext>
          </a:extLst>
        </xdr:cNvPr>
        <xdr:cNvPicPr>
          <a:picLocks/>
        </xdr:cNvPicPr>
      </xdr:nvPicPr>
      <xdr:blipFill>
        <a:blip xmlns:r="http://schemas.openxmlformats.org/officeDocument/2006/relationships" r:embed="rId5"/>
        <a:stretch>
          <a:fillRect/>
        </a:stretch>
      </xdr:blipFill>
      <xdr:spPr>
        <a:xfrm>
          <a:off x="4111942" y="4081330"/>
          <a:ext cx="720000" cy="721905"/>
        </a:xfrm>
        <a:prstGeom prst="rect">
          <a:avLst/>
        </a:prstGeom>
      </xdr:spPr>
    </xdr:pic>
    <xdr:clientData/>
  </xdr:twoCellAnchor>
  <xdr:twoCellAnchor editAs="absolute">
    <xdr:from>
      <xdr:col>1</xdr:col>
      <xdr:colOff>109537</xdr:colOff>
      <xdr:row>7</xdr:row>
      <xdr:rowOff>931169</xdr:rowOff>
    </xdr:from>
    <xdr:to>
      <xdr:col>1</xdr:col>
      <xdr:colOff>829537</xdr:colOff>
      <xdr:row>8</xdr:row>
      <xdr:rowOff>708194</xdr:rowOff>
    </xdr:to>
    <xdr:pic>
      <xdr:nvPicPr>
        <xdr:cNvPr id="7" name="Picture 6">
          <a:extLst>
            <a:ext uri="{FF2B5EF4-FFF2-40B4-BE49-F238E27FC236}">
              <a16:creationId xmlns:a16="http://schemas.microsoft.com/office/drawing/2014/main" id="{5C1294D8-39EC-418A-B33E-40ABBF2F3157}"/>
            </a:ext>
          </a:extLst>
        </xdr:cNvPr>
        <xdr:cNvPicPr>
          <a:picLocks/>
        </xdr:cNvPicPr>
      </xdr:nvPicPr>
      <xdr:blipFill>
        <a:blip xmlns:r="http://schemas.openxmlformats.org/officeDocument/2006/relationships" r:embed="rId6"/>
        <a:stretch>
          <a:fillRect/>
        </a:stretch>
      </xdr:blipFill>
      <xdr:spPr>
        <a:xfrm>
          <a:off x="4081462" y="5758439"/>
          <a:ext cx="720000" cy="721905"/>
        </a:xfrm>
        <a:prstGeom prst="rect">
          <a:avLst/>
        </a:prstGeom>
      </xdr:spPr>
    </xdr:pic>
    <xdr:clientData/>
  </xdr:twoCellAnchor>
  <xdr:twoCellAnchor editAs="absolute">
    <xdr:from>
      <xdr:col>1</xdr:col>
      <xdr:colOff>147637</xdr:colOff>
      <xdr:row>9</xdr:row>
      <xdr:rowOff>12361</xdr:rowOff>
    </xdr:from>
    <xdr:to>
      <xdr:col>1</xdr:col>
      <xdr:colOff>867637</xdr:colOff>
      <xdr:row>9</xdr:row>
      <xdr:rowOff>732361</xdr:rowOff>
    </xdr:to>
    <xdr:pic>
      <xdr:nvPicPr>
        <xdr:cNvPr id="8" name="Picture 7">
          <a:extLst>
            <a:ext uri="{FF2B5EF4-FFF2-40B4-BE49-F238E27FC236}">
              <a16:creationId xmlns:a16="http://schemas.microsoft.com/office/drawing/2014/main" id="{E4FA712C-EA3F-4D88-AD4A-797DBBB984D6}"/>
            </a:ext>
          </a:extLst>
        </xdr:cNvPr>
        <xdr:cNvPicPr>
          <a:picLocks/>
        </xdr:cNvPicPr>
      </xdr:nvPicPr>
      <xdr:blipFill>
        <a:blip xmlns:r="http://schemas.openxmlformats.org/officeDocument/2006/relationships" r:embed="rId7"/>
        <a:stretch>
          <a:fillRect/>
        </a:stretch>
      </xdr:blipFill>
      <xdr:spPr>
        <a:xfrm>
          <a:off x="4119562" y="6525556"/>
          <a:ext cx="720000" cy="720000"/>
        </a:xfrm>
        <a:prstGeom prst="rect">
          <a:avLst/>
        </a:prstGeom>
      </xdr:spPr>
    </xdr:pic>
    <xdr:clientData/>
  </xdr:twoCellAnchor>
  <xdr:twoCellAnchor editAs="absolute">
    <xdr:from>
      <xdr:col>1</xdr:col>
      <xdr:colOff>100012</xdr:colOff>
      <xdr:row>11</xdr:row>
      <xdr:rowOff>22595</xdr:rowOff>
    </xdr:from>
    <xdr:to>
      <xdr:col>1</xdr:col>
      <xdr:colOff>820012</xdr:colOff>
      <xdr:row>11</xdr:row>
      <xdr:rowOff>742595</xdr:rowOff>
    </xdr:to>
    <xdr:pic>
      <xdr:nvPicPr>
        <xdr:cNvPr id="9" name="Picture 8">
          <a:extLst>
            <a:ext uri="{FF2B5EF4-FFF2-40B4-BE49-F238E27FC236}">
              <a16:creationId xmlns:a16="http://schemas.microsoft.com/office/drawing/2014/main" id="{5BA793AA-5F48-432D-A339-4BD041FDE6C7}"/>
            </a:ext>
          </a:extLst>
        </xdr:cNvPr>
        <xdr:cNvPicPr>
          <a:picLocks/>
        </xdr:cNvPicPr>
      </xdr:nvPicPr>
      <xdr:blipFill>
        <a:blip xmlns:r="http://schemas.openxmlformats.org/officeDocument/2006/relationships" r:embed="rId8"/>
        <a:stretch>
          <a:fillRect/>
        </a:stretch>
      </xdr:blipFill>
      <xdr:spPr>
        <a:xfrm>
          <a:off x="4073842" y="8035025"/>
          <a:ext cx="720000" cy="720000"/>
        </a:xfrm>
        <a:prstGeom prst="rect">
          <a:avLst/>
        </a:prstGeom>
      </xdr:spPr>
    </xdr:pic>
    <xdr:clientData/>
  </xdr:twoCellAnchor>
  <xdr:twoCellAnchor editAs="absolute">
    <xdr:from>
      <xdr:col>1</xdr:col>
      <xdr:colOff>100012</xdr:colOff>
      <xdr:row>10</xdr:row>
      <xdr:rowOff>7953</xdr:rowOff>
    </xdr:from>
    <xdr:to>
      <xdr:col>1</xdr:col>
      <xdr:colOff>820012</xdr:colOff>
      <xdr:row>10</xdr:row>
      <xdr:rowOff>727953</xdr:rowOff>
    </xdr:to>
    <xdr:pic>
      <xdr:nvPicPr>
        <xdr:cNvPr id="10" name="Picture 9">
          <a:extLst>
            <a:ext uri="{FF2B5EF4-FFF2-40B4-BE49-F238E27FC236}">
              <a16:creationId xmlns:a16="http://schemas.microsoft.com/office/drawing/2014/main" id="{FA4005BA-A915-400A-8783-3A8A9CF63784}"/>
            </a:ext>
          </a:extLst>
        </xdr:cNvPr>
        <xdr:cNvPicPr>
          <a:picLocks/>
        </xdr:cNvPicPr>
      </xdr:nvPicPr>
      <xdr:blipFill>
        <a:blip xmlns:r="http://schemas.openxmlformats.org/officeDocument/2006/relationships" r:embed="rId9"/>
        <a:stretch>
          <a:fillRect/>
        </a:stretch>
      </xdr:blipFill>
      <xdr:spPr>
        <a:xfrm>
          <a:off x="4073842" y="7267908"/>
          <a:ext cx="720000" cy="721905"/>
        </a:xfrm>
        <a:prstGeom prst="rect">
          <a:avLst/>
        </a:prstGeom>
      </xdr:spPr>
    </xdr:pic>
    <xdr:clientData/>
  </xdr:twoCellAnchor>
  <xdr:twoCellAnchor editAs="absolute">
    <xdr:from>
      <xdr:col>1</xdr:col>
      <xdr:colOff>119062</xdr:colOff>
      <xdr:row>12</xdr:row>
      <xdr:rowOff>718631</xdr:rowOff>
    </xdr:from>
    <xdr:to>
      <xdr:col>1</xdr:col>
      <xdr:colOff>839062</xdr:colOff>
      <xdr:row>13</xdr:row>
      <xdr:rowOff>695681</xdr:rowOff>
    </xdr:to>
    <xdr:pic>
      <xdr:nvPicPr>
        <xdr:cNvPr id="11" name="Picture 10">
          <a:extLst>
            <a:ext uri="{FF2B5EF4-FFF2-40B4-BE49-F238E27FC236}">
              <a16:creationId xmlns:a16="http://schemas.microsoft.com/office/drawing/2014/main" id="{AB86A431-1F79-4646-9C77-DD33B485E071}"/>
            </a:ext>
          </a:extLst>
        </xdr:cNvPr>
        <xdr:cNvPicPr>
          <a:picLocks/>
        </xdr:cNvPicPr>
      </xdr:nvPicPr>
      <xdr:blipFill>
        <a:blip xmlns:r="http://schemas.openxmlformats.org/officeDocument/2006/relationships" r:embed="rId10"/>
        <a:stretch>
          <a:fillRect/>
        </a:stretch>
      </xdr:blipFill>
      <xdr:spPr>
        <a:xfrm>
          <a:off x="4089082" y="9475916"/>
          <a:ext cx="720000" cy="720000"/>
        </a:xfrm>
        <a:prstGeom prst="rect">
          <a:avLst/>
        </a:prstGeom>
      </xdr:spPr>
    </xdr:pic>
    <xdr:clientData/>
  </xdr:twoCellAnchor>
  <xdr:twoCellAnchor editAs="absolute">
    <xdr:from>
      <xdr:col>1</xdr:col>
      <xdr:colOff>100012</xdr:colOff>
      <xdr:row>12</xdr:row>
      <xdr:rowOff>18187</xdr:rowOff>
    </xdr:from>
    <xdr:to>
      <xdr:col>1</xdr:col>
      <xdr:colOff>820012</xdr:colOff>
      <xdr:row>12</xdr:row>
      <xdr:rowOff>738187</xdr:rowOff>
    </xdr:to>
    <xdr:pic>
      <xdr:nvPicPr>
        <xdr:cNvPr id="12" name="Picture 11">
          <a:extLst>
            <a:ext uri="{FF2B5EF4-FFF2-40B4-BE49-F238E27FC236}">
              <a16:creationId xmlns:a16="http://schemas.microsoft.com/office/drawing/2014/main" id="{A7F00D6D-7E7E-445C-8336-E8F8F8FF27B7}"/>
            </a:ext>
          </a:extLst>
        </xdr:cNvPr>
        <xdr:cNvPicPr>
          <a:picLocks/>
        </xdr:cNvPicPr>
      </xdr:nvPicPr>
      <xdr:blipFill>
        <a:blip xmlns:r="http://schemas.openxmlformats.org/officeDocument/2006/relationships" r:embed="rId11"/>
        <a:stretch>
          <a:fillRect/>
        </a:stretch>
      </xdr:blipFill>
      <xdr:spPr>
        <a:xfrm>
          <a:off x="4073842" y="8777377"/>
          <a:ext cx="720000" cy="714285"/>
        </a:xfrm>
        <a:prstGeom prst="rect">
          <a:avLst/>
        </a:prstGeom>
      </xdr:spPr>
    </xdr:pic>
    <xdr:clientData/>
  </xdr:twoCellAnchor>
  <xdr:twoCellAnchor editAs="absolute">
    <xdr:from>
      <xdr:col>1</xdr:col>
      <xdr:colOff>90487</xdr:colOff>
      <xdr:row>1</xdr:row>
      <xdr:rowOff>19050</xdr:rowOff>
    </xdr:from>
    <xdr:to>
      <xdr:col>1</xdr:col>
      <xdr:colOff>810487</xdr:colOff>
      <xdr:row>1</xdr:row>
      <xdr:rowOff>739050</xdr:rowOff>
    </xdr:to>
    <xdr:pic>
      <xdr:nvPicPr>
        <xdr:cNvPr id="13" name="Picture 12">
          <a:extLst>
            <a:ext uri="{FF2B5EF4-FFF2-40B4-BE49-F238E27FC236}">
              <a16:creationId xmlns:a16="http://schemas.microsoft.com/office/drawing/2014/main" id="{AFB62263-AFB4-45E3-96B4-20E57B64DF20}"/>
            </a:ext>
          </a:extLst>
        </xdr:cNvPr>
        <xdr:cNvPicPr>
          <a:picLocks/>
        </xdr:cNvPicPr>
      </xdr:nvPicPr>
      <xdr:blipFill>
        <a:blip xmlns:r="http://schemas.openxmlformats.org/officeDocument/2006/relationships" r:embed="rId12"/>
        <a:stretch>
          <a:fillRect/>
        </a:stretch>
      </xdr:blipFill>
      <xdr:spPr>
        <a:xfrm>
          <a:off x="4058602" y="297180"/>
          <a:ext cx="720000" cy="720000"/>
        </a:xfrm>
        <a:prstGeom prst="rect">
          <a:avLst/>
        </a:prstGeom>
      </xdr:spPr>
    </xdr:pic>
    <xdr:clientData/>
  </xdr:twoCellAnchor>
  <xdr:twoCellAnchor editAs="absolute">
    <xdr:from>
      <xdr:col>1</xdr:col>
      <xdr:colOff>109537</xdr:colOff>
      <xdr:row>7</xdr:row>
      <xdr:rowOff>68802</xdr:rowOff>
    </xdr:from>
    <xdr:to>
      <xdr:col>1</xdr:col>
      <xdr:colOff>829537</xdr:colOff>
      <xdr:row>7</xdr:row>
      <xdr:rowOff>788802</xdr:rowOff>
    </xdr:to>
    <xdr:pic>
      <xdr:nvPicPr>
        <xdr:cNvPr id="14" name="Picture 13">
          <a:extLst>
            <a:ext uri="{FF2B5EF4-FFF2-40B4-BE49-F238E27FC236}">
              <a16:creationId xmlns:a16="http://schemas.microsoft.com/office/drawing/2014/main" id="{CB3D9025-FAF4-4B28-9B3E-F487B6CEE453}"/>
            </a:ext>
          </a:extLst>
        </xdr:cNvPr>
        <xdr:cNvPicPr>
          <a:picLocks/>
        </xdr:cNvPicPr>
      </xdr:nvPicPr>
      <xdr:blipFill>
        <a:blip xmlns:r="http://schemas.openxmlformats.org/officeDocument/2006/relationships" r:embed="rId13"/>
        <a:stretch>
          <a:fillRect/>
        </a:stretch>
      </xdr:blipFill>
      <xdr:spPr>
        <a:xfrm>
          <a:off x="4081462" y="4894167"/>
          <a:ext cx="7200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overflow" horzOverflow="overflow" wrap="square" rtlCol="0" anchor="t" anchorCtr="1">
        <a:spAutoFit/>
      </a:bodyPr>
      <a:lstStyle>
        <a:defPPr algn="ct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TYSpecCardQueries@qvc.com" TargetMode="External"/><Relationship Id="rId13" Type="http://schemas.openxmlformats.org/officeDocument/2006/relationships/hyperlink" Target="mailto:DL-QRG-DangerousGoods@qvc.com" TargetMode="External"/><Relationship Id="rId18" Type="http://schemas.openxmlformats.org/officeDocument/2006/relationships/hyperlink" Target="mailto:verpackungsregister@qvc.com" TargetMode="External"/><Relationship Id="rId3" Type="http://schemas.openxmlformats.org/officeDocument/2006/relationships/hyperlink" Target="mailto:uk-customs@qvc.com" TargetMode="External"/><Relationship Id="rId7" Type="http://schemas.openxmlformats.org/officeDocument/2006/relationships/hyperlink" Target="mailto:de-zoll@qvc.com" TargetMode="External"/><Relationship Id="rId12" Type="http://schemas.openxmlformats.org/officeDocument/2006/relationships/hyperlink" Target="mailto:DL-QRG-DangerousGoods@qvc.com" TargetMode="External"/><Relationship Id="rId17" Type="http://schemas.openxmlformats.org/officeDocument/2006/relationships/hyperlink" Target="mailto:FashionAndHomeTextilesQA@qvc.com" TargetMode="External"/><Relationship Id="rId2" Type="http://schemas.openxmlformats.org/officeDocument/2006/relationships/hyperlink" Target="mailto:DE-QA-Vendor-Compliance@qvc.com" TargetMode="External"/><Relationship Id="rId16" Type="http://schemas.openxmlformats.org/officeDocument/2006/relationships/hyperlink" Target="mailto:DL-QRG-DangerousGoods@qvc.com" TargetMode="External"/><Relationship Id="rId20" Type="http://schemas.openxmlformats.org/officeDocument/2006/relationships/printerSettings" Target="../printerSettings/printerSettings9.bin"/><Relationship Id="rId1" Type="http://schemas.openxmlformats.org/officeDocument/2006/relationships/hyperlink" Target="mailto:DE-QA-Vendor-Compliance@qvc.com" TargetMode="External"/><Relationship Id="rId6" Type="http://schemas.openxmlformats.org/officeDocument/2006/relationships/hyperlink" Target="mailto:Italy.SupplyChain@qvc.com" TargetMode="External"/><Relationship Id="rId11" Type="http://schemas.openxmlformats.org/officeDocument/2006/relationships/hyperlink" Target="mailto:Italy.QA@qvc.com" TargetMode="External"/><Relationship Id="rId5" Type="http://schemas.openxmlformats.org/officeDocument/2006/relationships/hyperlink" Target="mailto:de-zoll@qvc.com" TargetMode="External"/><Relationship Id="rId15" Type="http://schemas.openxmlformats.org/officeDocument/2006/relationships/hyperlink" Target="mailto:DL-QRG-DangerousGoods@qvc.com" TargetMode="External"/><Relationship Id="rId10" Type="http://schemas.openxmlformats.org/officeDocument/2006/relationships/hyperlink" Target="mailto:ITYSpecCardQueries@qvc.com" TargetMode="External"/><Relationship Id="rId19" Type="http://schemas.openxmlformats.org/officeDocument/2006/relationships/hyperlink" Target="mailto:verpackungsregister@qvc.com" TargetMode="External"/><Relationship Id="rId4" Type="http://schemas.openxmlformats.org/officeDocument/2006/relationships/hyperlink" Target="mailto:Italy.SupplyChain@qvc.com" TargetMode="External"/><Relationship Id="rId9" Type="http://schemas.openxmlformats.org/officeDocument/2006/relationships/hyperlink" Target="mailto:Italy.QA@qvc.com" TargetMode="External"/><Relationship Id="rId14" Type="http://schemas.openxmlformats.org/officeDocument/2006/relationships/hyperlink" Target="mailto:DL-QRG-DangerousGoods@qvc.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verpackungsregister@qvc.com" TargetMode="External"/><Relationship Id="rId2" Type="http://schemas.openxmlformats.org/officeDocument/2006/relationships/hyperlink" Target="mailto:verpackungsregister@qvc.com" TargetMode="External"/><Relationship Id="rId1" Type="http://schemas.openxmlformats.org/officeDocument/2006/relationships/hyperlink" Target="mailto:verpackungsregister@qvc.com"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82CC-20E0-4E86-AC25-ED0B425968AC}">
  <sheetPr>
    <tabColor rgb="FF7030A0"/>
    <pageSetUpPr fitToPage="1"/>
  </sheetPr>
  <dimension ref="A1:CC2216"/>
  <sheetViews>
    <sheetView showGridLines="0" showRowColHeaders="0" zoomScale="115" zoomScaleNormal="115" workbookViewId="0">
      <selection activeCell="I13" sqref="I13:N13"/>
    </sheetView>
  </sheetViews>
  <sheetFormatPr defaultColWidth="9.140625" defaultRowHeight="15.75"/>
  <cols>
    <col min="1" max="1" width="2.28515625" style="168" customWidth="1"/>
    <col min="2" max="2" width="8" style="168" customWidth="1"/>
    <col min="3" max="3" width="4.7109375" style="168" customWidth="1"/>
    <col min="4" max="4" width="6.140625" style="168" customWidth="1"/>
    <col min="5" max="5" width="3.7109375" style="168" customWidth="1"/>
    <col min="6" max="8" width="10.28515625" style="168" customWidth="1"/>
    <col min="9" max="9" width="9" style="168" customWidth="1"/>
    <col min="10" max="10" width="6" style="168" customWidth="1"/>
    <col min="11" max="11" width="4.42578125" style="168" customWidth="1"/>
    <col min="12" max="12" width="7.5703125" style="168" customWidth="1"/>
    <col min="13" max="13" width="3.85546875" style="168" customWidth="1"/>
    <col min="14" max="14" width="3.140625" style="168" customWidth="1"/>
    <col min="15" max="19" width="8.28515625" style="168" customWidth="1"/>
    <col min="20" max="20" width="33.28515625" style="168" bestFit="1" customWidth="1"/>
    <col min="21" max="21" width="7.28515625" style="168" customWidth="1"/>
    <col min="22" max="22" width="1" style="184" customWidth="1"/>
    <col min="23" max="23" width="13.7109375" style="168" customWidth="1"/>
    <col min="24" max="24" width="12" style="168" customWidth="1"/>
    <col min="25" max="25" width="15.28515625" style="168" customWidth="1"/>
    <col min="26" max="26" width="5" style="168" customWidth="1"/>
    <col min="27" max="27" width="4.5703125" style="168" customWidth="1"/>
    <col min="28" max="28" width="8.28515625" style="168" customWidth="1"/>
    <col min="29" max="29" width="14.28515625" style="168" customWidth="1"/>
    <col min="30" max="30" width="11.28515625" style="168" bestFit="1" customWidth="1"/>
    <col min="31" max="31" width="17.28515625" style="168" bestFit="1" customWidth="1"/>
    <col min="32" max="32" width="16" style="168" customWidth="1"/>
    <col min="33" max="33" width="44.140625" style="168" bestFit="1" customWidth="1"/>
    <col min="34" max="34" width="27.42578125" style="168" bestFit="1" customWidth="1"/>
    <col min="35" max="35" width="14.85546875" style="168" bestFit="1" customWidth="1"/>
    <col min="36" max="36" width="22.5703125" style="168" bestFit="1" customWidth="1"/>
    <col min="37" max="37" width="27.140625" style="168" bestFit="1" customWidth="1"/>
    <col min="38" max="38" width="20.28515625" style="168" bestFit="1" customWidth="1"/>
    <col min="39" max="39" width="21.85546875" style="168" bestFit="1" customWidth="1"/>
    <col min="40" max="40" width="25" style="168" bestFit="1" customWidth="1"/>
    <col min="41" max="41" width="31.28515625" style="168" bestFit="1" customWidth="1"/>
    <col min="42" max="42" width="29.85546875" style="168" bestFit="1" customWidth="1"/>
    <col min="43" max="43" width="31.42578125" style="168" bestFit="1" customWidth="1"/>
    <col min="44" max="44" width="24.42578125" style="168" bestFit="1" customWidth="1"/>
    <col min="45" max="45" width="40.140625" style="168" bestFit="1" customWidth="1"/>
    <col min="46" max="46" width="27" style="168" bestFit="1" customWidth="1"/>
    <col min="47" max="47" width="34.42578125" style="168" bestFit="1" customWidth="1"/>
    <col min="48" max="48" width="16" style="168" bestFit="1" customWidth="1"/>
    <col min="49" max="49" width="15.85546875" style="168" bestFit="1" customWidth="1"/>
    <col min="50" max="50" width="143.85546875" style="168" bestFit="1" customWidth="1"/>
    <col min="51" max="51" width="12.7109375" style="168" bestFit="1" customWidth="1"/>
    <col min="52" max="52" width="15.85546875" style="168" bestFit="1" customWidth="1"/>
    <col min="53" max="54" width="12.5703125" style="168" customWidth="1"/>
    <col min="55" max="55" width="97.140625" style="168" bestFit="1" customWidth="1"/>
    <col min="56" max="57" width="12.5703125" style="168" customWidth="1"/>
    <col min="58" max="58" width="4.28515625" style="168" bestFit="1" customWidth="1"/>
    <col min="59" max="68" width="12.5703125" style="168" customWidth="1"/>
    <col min="69" max="16384" width="9.140625" style="168"/>
  </cols>
  <sheetData>
    <row r="1" spans="1:81" ht="3.75" customHeight="1">
      <c r="A1" s="166"/>
      <c r="B1" s="166"/>
      <c r="C1" s="166"/>
      <c r="D1" s="166"/>
      <c r="E1" s="166"/>
      <c r="F1" s="166"/>
      <c r="G1" s="166"/>
      <c r="H1" s="166"/>
      <c r="I1" s="166"/>
      <c r="J1" s="166"/>
      <c r="K1" s="166"/>
      <c r="L1" s="166"/>
      <c r="M1" s="166"/>
      <c r="N1" s="166"/>
      <c r="O1" s="166"/>
      <c r="P1" s="166"/>
      <c r="Q1" s="166"/>
      <c r="R1" s="166"/>
      <c r="S1" s="166"/>
      <c r="T1" s="166"/>
      <c r="U1" s="166"/>
      <c r="V1" s="166"/>
      <c r="W1" s="167"/>
      <c r="X1" s="167"/>
      <c r="Y1" s="167"/>
      <c r="Z1" s="167"/>
      <c r="AA1" s="167"/>
      <c r="AB1" s="167"/>
      <c r="AC1" s="167"/>
      <c r="AD1" s="167"/>
      <c r="AE1" s="167"/>
      <c r="AF1" s="167"/>
      <c r="AG1" s="167"/>
      <c r="AH1" s="167"/>
      <c r="AI1" s="167"/>
      <c r="AJ1" s="167"/>
      <c r="AK1" s="167"/>
      <c r="AL1" s="167"/>
    </row>
    <row r="2" spans="1:81" s="171" customFormat="1" ht="13.5" customHeight="1">
      <c r="A2" s="169"/>
      <c r="B2" s="170"/>
      <c r="C2" s="170"/>
      <c r="D2" s="342"/>
      <c r="E2" s="342"/>
      <c r="F2" s="342"/>
      <c r="G2" s="342"/>
      <c r="H2" s="342"/>
      <c r="I2" s="342"/>
      <c r="J2" s="342"/>
      <c r="K2" s="342"/>
      <c r="L2" s="342"/>
      <c r="M2" s="343" t="str">
        <f>'Fields names'!A16</f>
        <v>Product Specification Card</v>
      </c>
      <c r="N2" s="343"/>
      <c r="O2" s="343"/>
      <c r="P2" s="343"/>
      <c r="Q2" s="343"/>
      <c r="R2" s="343"/>
      <c r="S2" s="343"/>
      <c r="T2" s="343"/>
      <c r="U2" s="169"/>
      <c r="V2" s="169"/>
      <c r="W2" s="167"/>
      <c r="X2" s="167"/>
      <c r="Y2" s="167"/>
      <c r="Z2" s="167"/>
      <c r="AA2" s="167"/>
      <c r="AB2" s="167"/>
      <c r="AC2" s="167"/>
      <c r="AD2" s="167"/>
      <c r="AE2" s="167"/>
      <c r="AF2" s="167"/>
      <c r="AG2" s="167"/>
      <c r="AH2" s="167"/>
      <c r="AI2" s="167"/>
      <c r="AJ2" s="167"/>
      <c r="AK2" s="167"/>
      <c r="AL2" s="167"/>
    </row>
    <row r="3" spans="1:81" s="171" customFormat="1" ht="15" customHeight="1">
      <c r="A3" s="169"/>
      <c r="B3" s="172"/>
      <c r="C3" s="173"/>
      <c r="D3" s="342"/>
      <c r="E3" s="342"/>
      <c r="F3" s="342"/>
      <c r="G3" s="342"/>
      <c r="H3" s="342"/>
      <c r="I3" s="342"/>
      <c r="J3" s="342"/>
      <c r="K3" s="342"/>
      <c r="L3" s="342"/>
      <c r="M3" s="343"/>
      <c r="N3" s="343"/>
      <c r="O3" s="343"/>
      <c r="P3" s="343"/>
      <c r="Q3" s="343"/>
      <c r="R3" s="343"/>
      <c r="S3" s="343"/>
      <c r="T3" s="343"/>
      <c r="U3" s="169"/>
      <c r="V3" s="169"/>
      <c r="W3" s="167"/>
      <c r="X3" s="167"/>
      <c r="Y3" s="167"/>
      <c r="Z3" s="167"/>
      <c r="AA3" s="167"/>
      <c r="AB3" s="167"/>
      <c r="AC3" s="167"/>
      <c r="AD3" s="167"/>
      <c r="AE3" s="167"/>
      <c r="AF3" s="167"/>
      <c r="AG3" s="167"/>
      <c r="AH3" s="167"/>
      <c r="AI3" s="167"/>
      <c r="AJ3" s="167"/>
      <c r="AK3" s="167"/>
      <c r="AL3" s="167"/>
    </row>
    <row r="4" spans="1:81" s="171" customFormat="1" ht="12.75" customHeight="1">
      <c r="A4" s="169"/>
      <c r="B4" s="172"/>
      <c r="C4" s="173"/>
      <c r="D4" s="174"/>
      <c r="E4" s="174"/>
      <c r="F4" s="174"/>
      <c r="G4" s="174"/>
      <c r="H4" s="174"/>
      <c r="I4" s="174"/>
      <c r="J4" s="174"/>
      <c r="K4" s="174"/>
      <c r="L4" s="174"/>
      <c r="M4" s="344"/>
      <c r="N4" s="344"/>
      <c r="O4" s="344"/>
      <c r="P4" s="344"/>
      <c r="Q4" s="344"/>
      <c r="R4" s="344"/>
      <c r="S4" s="344"/>
      <c r="T4" s="344"/>
      <c r="U4" s="169"/>
      <c r="V4" s="169"/>
      <c r="W4" s="167"/>
      <c r="X4" s="167"/>
      <c r="Y4" s="167"/>
      <c r="Z4" s="167"/>
      <c r="AA4" s="167"/>
      <c r="AB4" s="167"/>
      <c r="AC4" s="167"/>
      <c r="AD4" s="167"/>
      <c r="AE4" s="167"/>
      <c r="AF4" s="167"/>
      <c r="AG4" s="167"/>
      <c r="AH4" s="167"/>
      <c r="AI4" s="167"/>
      <c r="AJ4" s="167"/>
      <c r="AK4" s="167"/>
      <c r="AL4" s="167"/>
    </row>
    <row r="5" spans="1:81" s="171" customFormat="1" ht="15" customHeight="1">
      <c r="A5" s="169"/>
      <c r="B5" s="345"/>
      <c r="C5" s="345"/>
      <c r="D5" s="174"/>
      <c r="E5" s="174"/>
      <c r="F5" s="174"/>
      <c r="G5" s="174"/>
      <c r="H5" s="174"/>
      <c r="I5" s="174"/>
      <c r="J5" s="174"/>
      <c r="K5" s="174"/>
      <c r="L5" s="174"/>
      <c r="M5" s="344"/>
      <c r="N5" s="344"/>
      <c r="O5" s="344"/>
      <c r="P5" s="344"/>
      <c r="Q5" s="344"/>
      <c r="R5" s="344"/>
      <c r="S5" s="344"/>
      <c r="T5" s="344"/>
      <c r="U5" s="169"/>
      <c r="V5" s="169"/>
      <c r="W5" s="167"/>
      <c r="X5" s="167"/>
      <c r="Y5" s="167"/>
      <c r="Z5" s="167"/>
      <c r="AA5" s="167"/>
      <c r="AB5" s="167"/>
      <c r="AC5" s="167"/>
      <c r="AD5" s="167"/>
      <c r="AE5" s="167"/>
      <c r="AF5" s="167"/>
      <c r="AG5" s="167"/>
      <c r="AH5" s="167"/>
      <c r="AI5" s="167"/>
      <c r="AJ5" s="167"/>
      <c r="AK5" s="167"/>
      <c r="AL5" s="167"/>
    </row>
    <row r="6" spans="1:81" s="171" customFormat="1" ht="0.6" customHeight="1">
      <c r="A6" s="169"/>
      <c r="B6" s="173"/>
      <c r="C6" s="173"/>
      <c r="D6" s="173"/>
      <c r="E6" s="173"/>
      <c r="F6" s="173"/>
      <c r="G6" s="173"/>
      <c r="H6" s="173"/>
      <c r="I6" s="173"/>
      <c r="J6" s="173"/>
      <c r="K6" s="173"/>
      <c r="L6" s="173"/>
      <c r="M6" s="173"/>
      <c r="N6" s="173"/>
      <c r="O6" s="173"/>
      <c r="P6" s="173"/>
      <c r="Q6" s="173"/>
      <c r="R6" s="173"/>
      <c r="S6" s="175"/>
      <c r="T6" s="175"/>
      <c r="U6" s="175"/>
      <c r="V6" s="176"/>
      <c r="W6" s="167"/>
      <c r="X6" s="167"/>
      <c r="Y6" s="167"/>
      <c r="Z6" s="167"/>
      <c r="AA6" s="167"/>
      <c r="AB6" s="167"/>
      <c r="AC6" s="167"/>
      <c r="AD6" s="167"/>
      <c r="AE6" s="167"/>
      <c r="AF6" s="167"/>
      <c r="AG6" s="167"/>
      <c r="AH6" s="167"/>
      <c r="AI6" s="167"/>
      <c r="AJ6" s="167"/>
      <c r="AK6" s="167"/>
      <c r="AL6" s="167"/>
    </row>
    <row r="7" spans="1:81" s="178" customFormat="1" ht="4.5" customHeight="1">
      <c r="A7" s="177"/>
      <c r="B7" s="177"/>
      <c r="C7" s="177"/>
      <c r="D7" s="177"/>
      <c r="E7" s="177"/>
      <c r="F7" s="177"/>
      <c r="G7" s="177"/>
      <c r="H7" s="177"/>
      <c r="I7" s="177"/>
      <c r="J7" s="177"/>
      <c r="K7" s="177"/>
      <c r="L7" s="177"/>
      <c r="M7" s="177"/>
      <c r="N7" s="177"/>
      <c r="O7" s="177"/>
      <c r="P7" s="177"/>
      <c r="Q7" s="177"/>
      <c r="R7" s="177"/>
      <c r="S7" s="177"/>
      <c r="T7" s="177"/>
      <c r="U7" s="177"/>
      <c r="V7" s="176"/>
      <c r="W7" s="167"/>
      <c r="X7" s="167"/>
      <c r="Y7" s="167"/>
      <c r="Z7" s="167"/>
      <c r="AA7" s="167"/>
      <c r="AB7" s="167"/>
      <c r="AC7" s="167"/>
      <c r="AD7" s="167"/>
      <c r="AE7" s="167"/>
      <c r="AF7" s="167"/>
      <c r="AG7" s="167"/>
      <c r="AH7" s="167"/>
      <c r="AI7" s="167"/>
      <c r="AJ7" s="167"/>
      <c r="AK7" s="167"/>
      <c r="AL7" s="167"/>
      <c r="BG7" s="179"/>
      <c r="BH7" s="179"/>
      <c r="BI7" s="179"/>
      <c r="BJ7" s="179"/>
      <c r="BK7" s="179"/>
      <c r="BL7" s="179"/>
      <c r="BM7" s="179"/>
      <c r="BN7" s="179"/>
      <c r="BO7" s="179"/>
      <c r="BP7" s="179"/>
      <c r="BQ7" s="179"/>
      <c r="BR7" s="179"/>
      <c r="BS7" s="179"/>
      <c r="BT7" s="179"/>
      <c r="BU7" s="179"/>
      <c r="BV7" s="179"/>
      <c r="BW7" s="179"/>
      <c r="BX7" s="171"/>
      <c r="BY7" s="171"/>
      <c r="BZ7" s="171"/>
      <c r="CA7" s="171"/>
      <c r="CB7" s="171"/>
      <c r="CC7" s="171"/>
    </row>
    <row r="8" spans="1:81" ht="15.75" customHeight="1">
      <c r="A8" s="167"/>
      <c r="B8" s="346" t="str">
        <f>'drop down choices'!DH3</f>
        <v>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v>
      </c>
      <c r="C8" s="346"/>
      <c r="D8" s="346"/>
      <c r="E8" s="346"/>
      <c r="F8" s="346"/>
      <c r="G8" s="346"/>
      <c r="H8" s="346"/>
      <c r="I8" s="346"/>
      <c r="J8" s="346"/>
      <c r="K8" s="346"/>
      <c r="L8" s="346"/>
      <c r="M8" s="346"/>
      <c r="N8" s="346"/>
      <c r="O8" s="346"/>
      <c r="P8" s="346"/>
      <c r="Q8" s="346"/>
      <c r="R8" s="346"/>
      <c r="S8" s="163"/>
      <c r="T8" s="163"/>
      <c r="U8" s="167"/>
      <c r="V8" s="167"/>
      <c r="W8" s="167"/>
      <c r="X8" s="167"/>
      <c r="Y8" s="167"/>
      <c r="Z8" s="167"/>
      <c r="AA8" s="167"/>
      <c r="AB8" s="167"/>
      <c r="AC8" s="167"/>
      <c r="AD8" s="167"/>
      <c r="AE8" s="167"/>
      <c r="AF8" s="167"/>
      <c r="AG8" s="167"/>
      <c r="AH8" s="167"/>
      <c r="AI8" s="167"/>
      <c r="AJ8" s="167"/>
      <c r="AK8" s="167"/>
      <c r="AL8" s="167"/>
    </row>
    <row r="9" spans="1:81">
      <c r="A9" s="167"/>
      <c r="B9" s="346"/>
      <c r="C9" s="346"/>
      <c r="D9" s="346"/>
      <c r="E9" s="346"/>
      <c r="F9" s="346"/>
      <c r="G9" s="346"/>
      <c r="H9" s="346"/>
      <c r="I9" s="346"/>
      <c r="J9" s="346"/>
      <c r="K9" s="346"/>
      <c r="L9" s="346"/>
      <c r="M9" s="346"/>
      <c r="N9" s="346"/>
      <c r="O9" s="346"/>
      <c r="P9" s="346"/>
      <c r="Q9" s="346"/>
      <c r="R9" s="346"/>
      <c r="S9" s="163"/>
      <c r="T9" s="180"/>
      <c r="U9" s="167"/>
      <c r="V9" s="167"/>
      <c r="W9" s="167"/>
      <c r="X9" s="167"/>
      <c r="Y9" s="167"/>
      <c r="Z9" s="167"/>
      <c r="AA9" s="167"/>
      <c r="AB9" s="167"/>
      <c r="AC9" s="167"/>
      <c r="AD9" s="167"/>
      <c r="AE9" s="167"/>
      <c r="AF9" s="167"/>
      <c r="AG9" s="167"/>
      <c r="AH9" s="167"/>
      <c r="AI9" s="167"/>
      <c r="AJ9" s="167"/>
      <c r="AK9" s="167"/>
      <c r="AL9" s="167"/>
    </row>
    <row r="10" spans="1:81">
      <c r="A10" s="167"/>
      <c r="B10" s="346"/>
      <c r="C10" s="346"/>
      <c r="D10" s="346"/>
      <c r="E10" s="346"/>
      <c r="F10" s="346"/>
      <c r="G10" s="346"/>
      <c r="H10" s="346"/>
      <c r="I10" s="346"/>
      <c r="J10" s="346"/>
      <c r="K10" s="346"/>
      <c r="L10" s="346"/>
      <c r="M10" s="346"/>
      <c r="N10" s="346"/>
      <c r="O10" s="346"/>
      <c r="P10" s="346"/>
      <c r="Q10" s="346"/>
      <c r="R10" s="346"/>
      <c r="S10" s="167"/>
      <c r="T10" s="180"/>
      <c r="U10" s="167"/>
      <c r="V10" s="167"/>
      <c r="W10" s="167"/>
      <c r="X10" s="167"/>
      <c r="Y10" s="167"/>
      <c r="Z10" s="167"/>
      <c r="AA10" s="167"/>
      <c r="AB10" s="167"/>
      <c r="AC10" s="167"/>
      <c r="AD10" s="167"/>
      <c r="AE10" s="167"/>
      <c r="AF10" s="167"/>
      <c r="AG10" s="167"/>
      <c r="AH10" s="167"/>
      <c r="AI10" s="167"/>
      <c r="AJ10" s="167"/>
      <c r="AK10" s="167"/>
      <c r="AL10" s="167"/>
    </row>
    <row r="11" spans="1:81">
      <c r="A11" s="167"/>
      <c r="B11" s="167"/>
      <c r="C11" s="167"/>
      <c r="D11" s="167"/>
      <c r="E11" s="167"/>
      <c r="F11" s="167"/>
      <c r="G11" s="167"/>
      <c r="H11" s="167"/>
      <c r="I11" s="167"/>
      <c r="J11" s="167"/>
      <c r="K11" s="167"/>
      <c r="L11" s="167"/>
      <c r="M11" s="167"/>
      <c r="N11" s="167"/>
      <c r="O11" s="167"/>
      <c r="P11" s="167"/>
      <c r="R11" s="167"/>
      <c r="S11" s="167"/>
      <c r="T11" s="167"/>
      <c r="U11" s="167"/>
      <c r="V11" s="167"/>
      <c r="W11" s="167"/>
      <c r="X11" s="167"/>
      <c r="Y11" s="167"/>
      <c r="Z11" s="167"/>
      <c r="AA11" s="167"/>
      <c r="AB11" s="167"/>
      <c r="AC11" s="167"/>
      <c r="AD11" s="167"/>
      <c r="AE11" s="167"/>
      <c r="AF11" s="167"/>
      <c r="AG11" s="167"/>
      <c r="AH11" s="167"/>
      <c r="AI11" s="167"/>
      <c r="AJ11" s="167"/>
      <c r="AK11" s="167"/>
      <c r="AL11" s="167"/>
    </row>
    <row r="12" spans="1:81" ht="15.75" customHeight="1">
      <c r="A12" s="167"/>
      <c r="B12" s="339" t="str">
        <f>'Fields names'!$A$5</f>
        <v>Select QVC Market you are supplying to</v>
      </c>
      <c r="C12" s="339"/>
      <c r="D12" s="339"/>
      <c r="E12" s="339"/>
      <c r="F12" s="339"/>
      <c r="G12" s="339"/>
      <c r="H12" s="167"/>
      <c r="I12" s="339" t="str">
        <f>'Fields names'!$A$4</f>
        <v>Select Your Language Preference</v>
      </c>
      <c r="J12" s="339"/>
      <c r="K12" s="339"/>
      <c r="L12" s="339"/>
      <c r="M12" s="339"/>
      <c r="N12" s="339"/>
      <c r="O12" s="167"/>
      <c r="P12" s="340" t="str">
        <f>instructions!A72</f>
        <v>&lt;== QVC market and Language: Please select the QVC market you are supplying to. The selection will determine the language of the form titles and allow an easier communication and access to information.</v>
      </c>
      <c r="Q12" s="340"/>
      <c r="R12" s="340"/>
      <c r="S12" s="340"/>
      <c r="T12" s="340"/>
      <c r="U12" s="162"/>
      <c r="V12" s="162"/>
      <c r="W12" s="162"/>
      <c r="X12" s="162"/>
      <c r="Y12" s="162"/>
      <c r="Z12" s="167"/>
      <c r="AA12" s="167"/>
      <c r="AB12" s="167"/>
      <c r="AC12" s="167"/>
      <c r="AD12" s="167"/>
      <c r="AE12" s="167"/>
      <c r="AF12" s="167"/>
      <c r="AG12" s="167"/>
      <c r="AH12" s="167"/>
      <c r="AI12" s="167"/>
      <c r="AJ12" s="167"/>
      <c r="AK12" s="167"/>
      <c r="AL12" s="167"/>
    </row>
    <row r="13" spans="1:81" ht="28.5">
      <c r="A13" s="167"/>
      <c r="B13" s="341" t="s">
        <v>117</v>
      </c>
      <c r="C13" s="341"/>
      <c r="D13" s="341"/>
      <c r="E13" s="341"/>
      <c r="F13" s="341"/>
      <c r="G13" s="341"/>
      <c r="H13" s="167"/>
      <c r="I13" s="341" t="s">
        <v>230</v>
      </c>
      <c r="J13" s="341"/>
      <c r="K13" s="341"/>
      <c r="L13" s="341"/>
      <c r="M13" s="341"/>
      <c r="N13" s="341"/>
      <c r="O13" s="167"/>
      <c r="P13" s="340"/>
      <c r="Q13" s="340"/>
      <c r="R13" s="340"/>
      <c r="S13" s="340"/>
      <c r="T13" s="340"/>
      <c r="U13" s="162"/>
      <c r="V13" s="162"/>
      <c r="W13" s="162"/>
      <c r="X13" s="162"/>
      <c r="Y13" s="162"/>
      <c r="Z13" s="167"/>
      <c r="AA13" s="167"/>
      <c r="AB13" s="167"/>
      <c r="AC13" s="167"/>
      <c r="AD13" s="167"/>
      <c r="AE13" s="167"/>
      <c r="AF13" s="167"/>
      <c r="AG13" s="167"/>
      <c r="AH13" s="167"/>
      <c r="AI13" s="167"/>
      <c r="AJ13" s="167"/>
      <c r="AK13" s="167"/>
      <c r="AL13" s="167"/>
    </row>
    <row r="14" spans="1:81">
      <c r="A14" s="167"/>
      <c r="B14" s="167"/>
      <c r="C14" s="167"/>
      <c r="D14" s="167"/>
      <c r="E14" s="167"/>
      <c r="F14" s="167"/>
      <c r="G14" s="167"/>
      <c r="H14" s="167"/>
      <c r="I14" s="167"/>
      <c r="J14" s="167"/>
      <c r="K14" s="167"/>
      <c r="L14" s="167"/>
      <c r="M14" s="167"/>
      <c r="N14" s="167"/>
      <c r="O14" s="167"/>
      <c r="P14" s="340"/>
      <c r="Q14" s="340"/>
      <c r="R14" s="340"/>
      <c r="S14" s="340"/>
      <c r="T14" s="340"/>
      <c r="U14" s="167"/>
      <c r="V14" s="167"/>
      <c r="W14" s="167"/>
      <c r="X14" s="167"/>
      <c r="Y14" s="167"/>
      <c r="Z14" s="167"/>
      <c r="AA14" s="167"/>
      <c r="AB14" s="167"/>
      <c r="AC14" s="167"/>
      <c r="AD14" s="167"/>
      <c r="AE14" s="167"/>
      <c r="AF14" s="167"/>
      <c r="AG14" s="167"/>
      <c r="AH14" s="167"/>
      <c r="AI14" s="167"/>
      <c r="AJ14" s="167"/>
      <c r="AK14" s="167"/>
      <c r="AL14" s="167"/>
    </row>
    <row r="15" spans="1:81">
      <c r="A15" s="167"/>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row>
    <row r="16" spans="1:81">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row>
    <row r="17" spans="1:38">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row>
    <row r="18" spans="1:38">
      <c r="A18" s="167"/>
      <c r="B18" s="339" t="s">
        <v>2412</v>
      </c>
      <c r="C18" s="339"/>
      <c r="D18" s="339"/>
      <c r="E18" s="339"/>
      <c r="F18" s="339"/>
      <c r="G18" s="339"/>
      <c r="H18" s="167"/>
      <c r="I18" s="348" t="str">
        <f>'Fields names'!A25</f>
        <v xml:space="preserve">
Contact for QA/Spec Card Issues (name and email address)</v>
      </c>
      <c r="J18" s="348"/>
      <c r="K18" s="348"/>
      <c r="L18" s="348"/>
      <c r="M18" s="348"/>
      <c r="N18" s="348"/>
      <c r="O18" s="348"/>
      <c r="P18" s="348"/>
      <c r="Q18" s="167"/>
      <c r="R18" s="167"/>
      <c r="S18" s="167"/>
      <c r="T18" s="167"/>
      <c r="U18" s="167"/>
      <c r="V18" s="167"/>
      <c r="W18" s="167"/>
      <c r="X18" s="167"/>
      <c r="Y18" s="167"/>
      <c r="Z18" s="167"/>
      <c r="AA18" s="167"/>
      <c r="AB18" s="167"/>
      <c r="AC18" s="167"/>
      <c r="AD18" s="167"/>
      <c r="AE18" s="167"/>
      <c r="AF18" s="167"/>
      <c r="AG18" s="167"/>
      <c r="AH18" s="167"/>
      <c r="AI18" s="167"/>
      <c r="AJ18" s="167"/>
      <c r="AK18" s="167"/>
      <c r="AL18" s="167"/>
    </row>
    <row r="19" spans="1:38" ht="18.75">
      <c r="A19" s="167"/>
      <c r="B19" s="347"/>
      <c r="C19" s="347"/>
      <c r="D19" s="347"/>
      <c r="E19" s="347"/>
      <c r="F19" s="347"/>
      <c r="G19" s="347"/>
      <c r="H19" s="167"/>
      <c r="I19" s="347"/>
      <c r="J19" s="347"/>
      <c r="K19" s="347"/>
      <c r="L19" s="347"/>
      <c r="M19" s="347"/>
      <c r="N19" s="347"/>
      <c r="O19" s="347"/>
      <c r="P19" s="347"/>
      <c r="Q19" s="167"/>
      <c r="R19" s="167"/>
      <c r="S19" s="167"/>
      <c r="T19" s="167"/>
      <c r="U19" s="167"/>
      <c r="V19" s="167"/>
      <c r="W19" s="167"/>
      <c r="X19" s="167"/>
      <c r="Y19" s="167"/>
      <c r="Z19" s="167"/>
      <c r="AA19" s="167"/>
      <c r="AB19" s="167"/>
      <c r="AC19" s="167"/>
      <c r="AD19" s="167"/>
      <c r="AE19" s="167"/>
      <c r="AF19" s="167"/>
      <c r="AG19" s="167"/>
      <c r="AH19" s="167"/>
      <c r="AI19" s="167"/>
      <c r="AJ19" s="167"/>
      <c r="AK19" s="167"/>
      <c r="AL19" s="167"/>
    </row>
    <row r="20" spans="1:38">
      <c r="A20" s="167"/>
      <c r="B20" s="167"/>
      <c r="C20" s="288"/>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row>
    <row r="21" spans="1:38">
      <c r="A21" s="167"/>
      <c r="B21" s="348" t="str">
        <f>'Fields names'!A11</f>
        <v>Issue date</v>
      </c>
      <c r="C21" s="348"/>
      <c r="D21" s="348"/>
      <c r="E21" s="348"/>
      <c r="F21" s="348"/>
      <c r="G21" s="348"/>
      <c r="H21" s="167"/>
      <c r="I21" s="348" t="str">
        <f>'Fields names'!A7</f>
        <v>In case of modification please detail changes</v>
      </c>
      <c r="J21" s="348"/>
      <c r="K21" s="348"/>
      <c r="L21" s="348"/>
      <c r="M21" s="348"/>
      <c r="N21" s="348"/>
      <c r="O21" s="348"/>
      <c r="P21" s="348"/>
      <c r="Q21" s="348"/>
      <c r="R21" s="348"/>
      <c r="S21" s="167"/>
      <c r="T21" s="167"/>
      <c r="U21" s="167"/>
      <c r="V21" s="167"/>
      <c r="W21" s="167"/>
      <c r="X21" s="167"/>
      <c r="Y21" s="167"/>
      <c r="Z21" s="167"/>
      <c r="AA21" s="167"/>
      <c r="AB21" s="167"/>
      <c r="AC21" s="167"/>
      <c r="AD21" s="167"/>
      <c r="AE21" s="167"/>
      <c r="AF21" s="167"/>
      <c r="AG21" s="167"/>
      <c r="AH21" s="167"/>
      <c r="AI21" s="167"/>
      <c r="AJ21" s="167"/>
      <c r="AK21" s="167"/>
      <c r="AL21" s="167"/>
    </row>
    <row r="22" spans="1:38" ht="18.75">
      <c r="A22" s="167"/>
      <c r="B22" s="347"/>
      <c r="C22" s="347"/>
      <c r="D22" s="347"/>
      <c r="E22" s="347"/>
      <c r="F22" s="347"/>
      <c r="G22" s="347"/>
      <c r="H22" s="167"/>
      <c r="I22" s="347"/>
      <c r="J22" s="347"/>
      <c r="K22" s="347"/>
      <c r="L22" s="347"/>
      <c r="M22" s="347"/>
      <c r="N22" s="347"/>
      <c r="O22" s="347"/>
      <c r="P22" s="347"/>
      <c r="Q22" s="347"/>
      <c r="R22" s="347"/>
      <c r="S22" s="167"/>
      <c r="T22" s="167"/>
      <c r="U22" s="167"/>
      <c r="V22" s="167"/>
      <c r="W22" s="167"/>
      <c r="X22" s="167"/>
      <c r="Y22" s="167"/>
      <c r="Z22" s="167"/>
      <c r="AA22" s="167"/>
      <c r="AB22" s="167"/>
      <c r="AC22" s="167"/>
      <c r="AD22" s="167"/>
      <c r="AE22" s="167"/>
      <c r="AF22" s="167"/>
      <c r="AG22" s="167"/>
      <c r="AH22" s="167"/>
      <c r="AI22" s="167"/>
      <c r="AJ22" s="167"/>
      <c r="AK22" s="167"/>
      <c r="AL22" s="167"/>
    </row>
    <row r="23" spans="1:38">
      <c r="A23" s="16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row>
    <row r="24" spans="1:38">
      <c r="A24" s="167"/>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row>
    <row r="25" spans="1:38">
      <c r="A25" s="167"/>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row>
    <row r="26" spans="1:38">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row>
    <row r="27" spans="1:38">
      <c r="A27" s="16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row>
    <row r="28" spans="1:38">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row>
    <row r="29" spans="1:38">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row>
    <row r="30" spans="1:38">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row>
    <row r="31" spans="1:38">
      <c r="A31" s="167"/>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row>
    <row r="32" spans="1:38">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row>
    <row r="33" spans="1:38">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row>
    <row r="34" spans="1:38">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row>
    <row r="35" spans="1:38">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row>
    <row r="36" spans="1:38">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row>
    <row r="37" spans="1:38">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row>
    <row r="38" spans="1:38">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row>
    <row r="39" spans="1:38">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row>
    <row r="40" spans="1:38">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row>
    <row r="41" spans="1:38">
      <c r="A41" s="167"/>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row>
    <row r="42" spans="1:38">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row>
    <row r="43" spans="1:38">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row>
    <row r="44" spans="1:38">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row>
    <row r="45" spans="1:38">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row>
    <row r="46" spans="1:38">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row>
    <row r="47" spans="1:38">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row>
    <row r="48" spans="1:38">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row>
    <row r="49" spans="1:38">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row>
    <row r="50" spans="1:38">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row>
    <row r="51" spans="1:38">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row>
    <row r="52" spans="1:38">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row>
    <row r="53" spans="1:38">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row>
    <row r="54" spans="1:38">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row>
    <row r="55" spans="1:38">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row>
    <row r="56" spans="1:38">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row>
    <row r="57" spans="1:38">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row>
    <row r="58" spans="1:38">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row>
    <row r="59" spans="1:38">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row>
    <row r="60" spans="1:38">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row>
    <row r="61" spans="1:38">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row>
    <row r="62" spans="1:38">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row>
    <row r="63" spans="1:38">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row>
    <row r="64" spans="1:38">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row>
    <row r="65" spans="1:38">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row>
    <row r="66" spans="1:38">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row>
    <row r="67" spans="1:38">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row>
    <row r="68" spans="1:38">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row>
    <row r="69" spans="1:38">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row>
    <row r="70" spans="1:38">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row>
    <row r="71" spans="1:38">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row>
    <row r="72" spans="1:38">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row>
    <row r="73" spans="1:38">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row>
    <row r="74" spans="1:38">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row>
    <row r="75" spans="1:38">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row>
    <row r="76" spans="1:38">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row>
    <row r="77" spans="1:38">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row>
    <row r="78" spans="1:38">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row>
    <row r="79" spans="1:38">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row>
    <row r="80" spans="1:38">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row>
    <row r="81" spans="1:38">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row>
    <row r="82" spans="1:38">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row>
    <row r="83" spans="1:38">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row>
    <row r="84" spans="1:38">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row>
    <row r="85" spans="1:38">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row>
    <row r="86" spans="1:38">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row>
    <row r="87" spans="1:38">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row>
    <row r="88" spans="1:38">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row>
    <row r="89" spans="1:38">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row>
    <row r="90" spans="1:38">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row>
    <row r="91" spans="1:38">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row>
    <row r="92" spans="1:38">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row>
    <row r="93" spans="1:38">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row>
    <row r="94" spans="1:38">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row>
    <row r="95" spans="1:38">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row>
    <row r="96" spans="1:38">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row>
    <row r="97" spans="1:38">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row>
    <row r="98" spans="1:38">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row>
    <row r="99" spans="1:38">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row>
    <row r="100" spans="1:38">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row>
    <row r="101" spans="1:38">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row>
    <row r="102" spans="1:38">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row>
    <row r="103" spans="1:38">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row>
    <row r="104" spans="1:38">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row>
    <row r="105" spans="1:38">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row>
    <row r="106" spans="1:38">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row>
    <row r="107" spans="1:38">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row>
    <row r="108" spans="1:38">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row>
    <row r="109" spans="1:38">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row>
    <row r="110" spans="1:38">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row>
    <row r="111" spans="1:38">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row>
    <row r="112" spans="1:38">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row>
    <row r="113" spans="1:38">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row>
    <row r="114" spans="1:38">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row>
    <row r="115" spans="1:38">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row>
    <row r="116" spans="1:38">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row>
    <row r="117" spans="1:38">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row>
    <row r="118" spans="1:38">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row>
    <row r="119" spans="1:38">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row>
    <row r="120" spans="1:38">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row>
    <row r="121" spans="1:38">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row>
    <row r="122" spans="1:38">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row>
    <row r="123" spans="1:38">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row>
    <row r="124" spans="1:38">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row>
    <row r="125" spans="1:38">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row>
    <row r="126" spans="1:38">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row>
    <row r="127" spans="1:38">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row>
    <row r="128" spans="1:38">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row>
    <row r="129" spans="1:38">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row>
    <row r="130" spans="1:38">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row>
    <row r="131" spans="1:38">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row>
    <row r="132" spans="1:38">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row>
    <row r="133" spans="1:38">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row>
    <row r="134" spans="1:38">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row>
    <row r="135" spans="1:38">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row>
    <row r="136" spans="1:38">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row>
    <row r="137" spans="1:38">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row>
    <row r="138" spans="1:38">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row>
    <row r="139" spans="1:38">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row>
    <row r="140" spans="1:38">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row>
    <row r="141" spans="1:38">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row>
    <row r="142" spans="1:38">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row>
    <row r="143" spans="1:38">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row>
    <row r="144" spans="1:38">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row>
    <row r="145" spans="1:38">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row>
    <row r="146" spans="1:38">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row>
    <row r="147" spans="1:38">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row>
    <row r="148" spans="1:38">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row>
    <row r="149" spans="1:38">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38">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row>
    <row r="151" spans="1:38">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row>
    <row r="152" spans="1:38">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row>
    <row r="153" spans="1:38">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row>
    <row r="154" spans="1:38">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row>
    <row r="155" spans="1:38">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row>
    <row r="156" spans="1:38">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row>
    <row r="157" spans="1:38">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row>
    <row r="158" spans="1:38">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row>
    <row r="159" spans="1:38">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row>
    <row r="160" spans="1:38">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row>
    <row r="161" spans="1:38">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row>
    <row r="162" spans="1:38">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row>
    <row r="163" spans="1:38">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row>
    <row r="164" spans="1:38">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row>
    <row r="165" spans="1:38">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row>
    <row r="166" spans="1:38">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row>
    <row r="167" spans="1:38">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row>
    <row r="168" spans="1:38">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row>
    <row r="169" spans="1:38">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row>
    <row r="170" spans="1:38">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row>
    <row r="171" spans="1:38">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row>
    <row r="172" spans="1:38">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row>
    <row r="173" spans="1:38">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row>
    <row r="174" spans="1:38">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row>
    <row r="175" spans="1:38">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row>
    <row r="176" spans="1:38">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row>
    <row r="177" spans="1:38">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row>
    <row r="178" spans="1:38">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row>
    <row r="179" spans="1:38">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row>
    <row r="180" spans="1:38">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row>
    <row r="181" spans="1:38">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row>
    <row r="182" spans="1:38">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row>
    <row r="183" spans="1:38">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row>
    <row r="184" spans="1:38">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row>
    <row r="185" spans="1:38">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row>
    <row r="186" spans="1:38">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row>
    <row r="187" spans="1:38">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row>
    <row r="188" spans="1:38">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row>
    <row r="189" spans="1:38">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row>
    <row r="190" spans="1:38">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row>
    <row r="191" spans="1:38">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row>
    <row r="192" spans="1:38">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row>
    <row r="193" spans="1:38">
      <c r="A193" s="167"/>
      <c r="B193" s="167"/>
      <c r="C193" s="167"/>
      <c r="D193" s="167"/>
      <c r="E193" s="167"/>
      <c r="F193" s="167"/>
      <c r="G193" s="167"/>
      <c r="H193" s="167"/>
      <c r="I193" s="167"/>
      <c r="J193" s="167"/>
      <c r="K193" s="167"/>
      <c r="L193" s="167"/>
      <c r="M193" s="167"/>
      <c r="N193" s="167"/>
      <c r="O193" s="167"/>
      <c r="P193" s="167"/>
      <c r="Q193" s="167"/>
      <c r="R193" s="167"/>
      <c r="S193" s="167"/>
      <c r="T193" s="167"/>
      <c r="AF193" s="167"/>
      <c r="AG193" s="167"/>
      <c r="AH193" s="167"/>
      <c r="AI193" s="167"/>
      <c r="AJ193" s="167"/>
      <c r="AK193" s="167"/>
      <c r="AL193" s="167"/>
    </row>
    <row r="194" spans="1:38">
      <c r="A194" s="167"/>
      <c r="B194" s="167"/>
      <c r="C194" s="167"/>
      <c r="D194" s="167"/>
      <c r="E194" s="167"/>
      <c r="F194" s="167"/>
      <c r="G194" s="167"/>
      <c r="H194" s="167"/>
      <c r="I194" s="167"/>
      <c r="J194" s="167"/>
      <c r="K194" s="167"/>
      <c r="L194" s="167"/>
      <c r="M194" s="167"/>
      <c r="N194" s="167"/>
      <c r="O194" s="167"/>
      <c r="P194" s="167"/>
      <c r="Q194" s="167"/>
      <c r="R194" s="167"/>
      <c r="S194" s="167"/>
      <c r="T194" s="167"/>
      <c r="AF194" s="167"/>
      <c r="AG194" s="167"/>
      <c r="AH194" s="167"/>
      <c r="AI194" s="167"/>
      <c r="AJ194" s="167"/>
      <c r="AK194" s="167"/>
      <c r="AL194" s="167"/>
    </row>
    <row r="195" spans="1:38">
      <c r="A195" s="167"/>
      <c r="B195" s="167"/>
      <c r="C195" s="167"/>
      <c r="D195" s="167"/>
      <c r="E195" s="167"/>
      <c r="F195" s="167"/>
      <c r="G195" s="167"/>
      <c r="H195" s="167"/>
      <c r="I195" s="167"/>
      <c r="J195" s="167"/>
      <c r="K195" s="167"/>
      <c r="L195" s="167"/>
      <c r="M195" s="167"/>
      <c r="N195" s="167"/>
      <c r="O195" s="167"/>
      <c r="P195" s="167"/>
      <c r="Q195" s="167"/>
      <c r="R195" s="167"/>
      <c r="S195" s="167"/>
      <c r="T195" s="167"/>
      <c r="AF195" s="167"/>
      <c r="AG195" s="167"/>
      <c r="AH195" s="167"/>
      <c r="AI195" s="167"/>
      <c r="AJ195" s="167"/>
      <c r="AK195" s="167"/>
      <c r="AL195" s="167"/>
    </row>
    <row r="196" spans="1:38">
      <c r="A196" s="167"/>
      <c r="B196" s="167"/>
      <c r="C196" s="167"/>
      <c r="D196" s="167"/>
      <c r="E196" s="167"/>
      <c r="F196" s="167"/>
      <c r="G196" s="167"/>
      <c r="H196" s="167"/>
      <c r="I196" s="167"/>
      <c r="J196" s="167"/>
      <c r="K196" s="167"/>
      <c r="L196" s="167"/>
      <c r="M196" s="167"/>
      <c r="N196" s="167"/>
      <c r="O196" s="167"/>
      <c r="P196" s="167"/>
      <c r="Q196" s="167"/>
      <c r="R196" s="167"/>
      <c r="S196" s="167"/>
      <c r="T196" s="167"/>
      <c r="AF196" s="167"/>
      <c r="AG196" s="167"/>
      <c r="AH196" s="167"/>
      <c r="AI196" s="167"/>
      <c r="AJ196" s="167"/>
      <c r="AK196" s="167"/>
      <c r="AL196" s="167"/>
    </row>
    <row r="1939" spans="6:6">
      <c r="F1939" s="185"/>
    </row>
    <row r="2216" spans="3:3">
      <c r="C2216" s="185"/>
    </row>
  </sheetData>
  <sheetProtection formatCells="0" formatColumns="0" formatRows="0" insertColumns="0" insertHyperlinks="0" selectLockedCells="1" sort="0" autoFilter="0"/>
  <dataConsolidate/>
  <mergeCells count="18">
    <mergeCell ref="I19:P19"/>
    <mergeCell ref="I18:P18"/>
    <mergeCell ref="I21:R21"/>
    <mergeCell ref="I22:R22"/>
    <mergeCell ref="B19:G19"/>
    <mergeCell ref="B18:G18"/>
    <mergeCell ref="B21:G21"/>
    <mergeCell ref="B22:G22"/>
    <mergeCell ref="D2:L3"/>
    <mergeCell ref="M2:T3"/>
    <mergeCell ref="M4:T5"/>
    <mergeCell ref="B5:C5"/>
    <mergeCell ref="B8:R10"/>
    <mergeCell ref="B12:G12"/>
    <mergeCell ref="I12:N12"/>
    <mergeCell ref="P12:T14"/>
    <mergeCell ref="B13:G13"/>
    <mergeCell ref="I13:N13"/>
  </mergeCells>
  <conditionalFormatting sqref="B7:U7 U193:U1048576 B197:T1048576">
    <cfRule type="containsText" dxfId="471" priority="5" operator="containsText" text="select">
      <formula>NOT(ISERROR(SEARCH("select",B7)))</formula>
    </cfRule>
  </conditionalFormatting>
  <conditionalFormatting sqref="T9:T10">
    <cfRule type="containsText" dxfId="470" priority="1" operator="containsText" text="select">
      <formula>NOT(ISERROR(SEARCH("select",T9)))</formula>
    </cfRule>
  </conditionalFormatting>
  <pageMargins left="0.23622047244094491" right="0.23622047244094491" top="0.35433070866141736" bottom="0.55118110236220474" header="0.31496062992125984" footer="0.31496062992125984"/>
  <pageSetup paperSize="9" scale="58" fitToHeight="0" orientation="portrait" r:id="rId1"/>
  <headerFooter>
    <oddFooter>&amp;L&amp;F&amp;R&amp;A; &amp;D; &amp;T</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D9333-7210-49AA-9AAF-19500F818FA4}">
          <x14:formula1>
            <xm:f>Language!$B$2:$B$5</xm:f>
          </x14:formula1>
          <xm:sqref>B13</xm:sqref>
        </x14:dataValidation>
        <x14:dataValidation type="list" allowBlank="1" showInputMessage="1" showErrorMessage="1" xr:uid="{D8AE087A-0DD6-45F5-843C-5E871B46FDD2}">
          <x14:formula1>
            <xm:f>Language!$D$3:$D$4</xm:f>
          </x14:formula1>
          <xm:sqref>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EBB7-BBDA-43FC-8FD4-EE6B8C274565}">
  <sheetPr>
    <tabColor theme="4"/>
  </sheetPr>
  <dimension ref="A1:AV202"/>
  <sheetViews>
    <sheetView showGridLines="0" tabSelected="1" zoomScale="130" zoomScaleNormal="130" workbookViewId="0">
      <pane xSplit="1" ySplit="2" topLeftCell="B3" activePane="bottomRight" state="frozen"/>
      <selection pane="topRight" activeCell="B1" sqref="B1"/>
      <selection pane="bottomLeft" activeCell="A3" sqref="A3"/>
      <selection pane="bottomRight" activeCell="P2" sqref="P2:S2"/>
    </sheetView>
  </sheetViews>
  <sheetFormatPr defaultColWidth="11.140625" defaultRowHeight="15.75"/>
  <cols>
    <col min="1" max="1" width="13.7109375" style="44" customWidth="1"/>
    <col min="2" max="2" width="14.28515625" style="44" customWidth="1"/>
    <col min="3" max="3" width="24.28515625" style="44" customWidth="1"/>
    <col min="4" max="4" width="16.7109375" style="44" customWidth="1"/>
    <col min="5" max="5" width="15.7109375" style="44" customWidth="1"/>
    <col min="6" max="6" width="25.85546875" style="44" customWidth="1"/>
    <col min="7" max="7" width="19.28515625" style="44" customWidth="1"/>
    <col min="8" max="8" width="29.5703125" style="44" customWidth="1"/>
    <col min="9" max="9" width="34.5703125" style="44" customWidth="1"/>
    <col min="10" max="10" width="38.28515625" style="44" customWidth="1"/>
    <col min="11" max="11" width="44.5703125" style="44" customWidth="1"/>
    <col min="12" max="12" width="8.5703125" style="44" customWidth="1"/>
    <col min="13" max="13" width="17.85546875" style="44" customWidth="1"/>
    <col min="14" max="14" width="24.42578125" style="278" customWidth="1"/>
    <col min="15" max="15" width="22.42578125" style="44" customWidth="1"/>
    <col min="16" max="16" width="14" style="155" customWidth="1"/>
    <col min="17" max="19" width="10.42578125" style="324" customWidth="1"/>
    <col min="20" max="20" width="25.42578125" style="44" customWidth="1"/>
    <col min="21" max="21" width="21.7109375" style="44" bestFit="1" customWidth="1"/>
    <col min="22" max="22" width="17.140625" style="44" customWidth="1"/>
    <col min="23" max="23" width="12.140625" style="44" customWidth="1"/>
    <col min="24" max="24" width="23.5703125" style="44" bestFit="1" customWidth="1"/>
    <col min="25" max="25" width="33.5703125" style="44" customWidth="1"/>
    <col min="26" max="26" width="7.28515625" style="44" customWidth="1"/>
    <col min="27" max="28" width="14.28515625" style="44" customWidth="1"/>
    <col min="29" max="16384" width="11.140625" style="44"/>
  </cols>
  <sheetData>
    <row r="1" spans="1:48" ht="20.25" customHeight="1">
      <c r="A1" s="283" t="s">
        <v>2404</v>
      </c>
      <c r="B1" s="283"/>
      <c r="C1" s="283"/>
      <c r="D1" s="283"/>
      <c r="E1" s="283"/>
      <c r="F1" s="283"/>
      <c r="G1" s="283"/>
      <c r="H1" s="283"/>
      <c r="I1" s="305"/>
      <c r="J1" s="305"/>
      <c r="K1" s="305"/>
      <c r="L1" s="308"/>
      <c r="M1" s="309" t="s">
        <v>2402</v>
      </c>
      <c r="N1" s="309"/>
      <c r="O1" s="304"/>
      <c r="P1" s="301" t="s">
        <v>2403</v>
      </c>
      <c r="Q1" s="319"/>
      <c r="R1" s="319"/>
      <c r="S1" s="319"/>
      <c r="T1" s="302"/>
      <c r="U1" s="303"/>
      <c r="V1" s="306" t="str">
        <f>'Fields names'!A155</f>
        <v>WASTE MANAGEMENT</v>
      </c>
      <c r="W1" s="307"/>
      <c r="X1" s="299" t="str">
        <f>'Fields names'!A57</f>
        <v>Customs (only if inported by QVC)</v>
      </c>
      <c r="Y1" s="300"/>
    </row>
    <row r="2" spans="1:48" s="280" customFormat="1" ht="33.75" customHeight="1" thickBot="1">
      <c r="A2" s="279" t="str">
        <f>'Fields names'!$A$19</f>
        <v>QVC SKN (Article Number)</v>
      </c>
      <c r="B2" s="279" t="str">
        <f>'Fields names'!$A$17</f>
        <v>Vendor Model #</v>
      </c>
      <c r="C2" s="279" t="str">
        <f>'Fields names'!$A$269</f>
        <v>IMAGES</v>
      </c>
      <c r="D2" s="279" t="str">
        <f>'Fields names'!$A$22</f>
        <v>Brand</v>
      </c>
      <c r="E2" s="279" t="str">
        <f>'Fields names'!$A$24</f>
        <v>Product Name</v>
      </c>
      <c r="F2" s="279" t="str">
        <f>'Fields names'!$A$46</f>
        <v>Style Variants (Available Options: colors, sizes...)</v>
      </c>
      <c r="G2" s="279" t="str">
        <f>'Fields names'!$A$199</f>
        <v>Made in (reported on the product)</v>
      </c>
      <c r="H2" s="285" t="str">
        <f>'Fields names'!$A$27</f>
        <v>Imported into EU by
(If QVC Please State 'QVC')</v>
      </c>
      <c r="I2" s="285" t="str">
        <f>'Fields names'!$A$203</f>
        <v>European address/Responsible Person in Europe (name, full adress with conctact number(mail and or website))</v>
      </c>
      <c r="J2" s="281" t="str">
        <f>'Fields names'!$A$8</f>
        <v>Select Category to visualize minimun content for LD</v>
      </c>
      <c r="K2" s="290" t="str">
        <f>'Fields names'!$A$33</f>
        <v>Detailed Product Description for Web 
(Long Description)</v>
      </c>
      <c r="L2" s="294" t="s">
        <v>2424</v>
      </c>
      <c r="M2" s="330" t="str">
        <f>'Fields names'!$A$224</f>
        <v>Material Composition Textiles</v>
      </c>
      <c r="N2" s="330" t="str">
        <f>'Fields names'!$A$223</f>
        <v>CARE INSTRUCTION</v>
      </c>
      <c r="O2" s="295" t="str">
        <f>'Fields names'!A207</f>
        <v>Certification Type 
(e.g. OEKO-TEX® Standard 100, GOTS)</v>
      </c>
      <c r="P2" s="407" t="str">
        <f>'Fields names'!A241</f>
        <v>MATERIAL COMPOSITION Shoes</v>
      </c>
      <c r="Q2" s="408"/>
      <c r="R2" s="408"/>
      <c r="S2" s="409"/>
      <c r="T2" s="296" t="str">
        <f>'Fields names'!A273</f>
        <v>Details</v>
      </c>
      <c r="U2" s="297" t="str">
        <f>'Fields names'!A216</f>
        <v>Fit advice for customer</v>
      </c>
      <c r="V2" s="405" t="str">
        <f>'Fields names'!$A$157</f>
        <v>Packaging waste (waste of single saleable unit (g))</v>
      </c>
      <c r="W2" s="406"/>
      <c r="X2" s="289" t="str">
        <f>'Fields names'!$A$83</f>
        <v xml:space="preserve">Does the product contain … ? </v>
      </c>
      <c r="Y2" s="334" t="str">
        <f>'Fields names'!$A$273</f>
        <v>Details</v>
      </c>
      <c r="Z2" s="44"/>
      <c r="AA2" s="44"/>
      <c r="AB2" s="44"/>
      <c r="AC2" s="44"/>
      <c r="AD2" s="44"/>
      <c r="AE2" s="44"/>
      <c r="AF2" s="44"/>
      <c r="AG2" s="44"/>
      <c r="AH2" s="44"/>
      <c r="AI2" s="44"/>
      <c r="AJ2" s="44"/>
      <c r="AK2" s="44"/>
      <c r="AL2" s="44"/>
      <c r="AM2" s="44"/>
      <c r="AN2" s="44"/>
      <c r="AO2" s="44"/>
      <c r="AP2" s="44"/>
      <c r="AQ2" s="44"/>
      <c r="AR2" s="44"/>
      <c r="AS2" s="44"/>
      <c r="AT2" s="44"/>
      <c r="AU2" s="44"/>
      <c r="AV2" s="44"/>
    </row>
    <row r="3" spans="1:48" ht="15.75" customHeight="1">
      <c r="A3" s="382"/>
      <c r="B3" s="382"/>
      <c r="C3" s="382"/>
      <c r="D3" s="382"/>
      <c r="E3" s="382"/>
      <c r="F3" s="382"/>
      <c r="G3" s="382"/>
      <c r="H3" s="389"/>
      <c r="I3" s="389"/>
      <c r="J3" s="338" t="s">
        <v>300</v>
      </c>
      <c r="K3" s="401"/>
      <c r="L3" s="310" t="str">
        <f>CONCATENATE('Fields names'!$A$108,":")</f>
        <v>Fabric:</v>
      </c>
      <c r="M3" s="332"/>
      <c r="N3" s="333" t="s">
        <v>2520</v>
      </c>
      <c r="O3" s="225" t="str">
        <f>'Fields names'!$A$208</f>
        <v>Certification number</v>
      </c>
      <c r="P3" s="232" t="s">
        <v>2425</v>
      </c>
      <c r="Q3" s="225" t="str">
        <f>'Fields names'!$A$277</f>
        <v>Material 1</v>
      </c>
      <c r="R3" s="225" t="str">
        <f>'Fields names'!$A$278</f>
        <v>Material 2</v>
      </c>
      <c r="S3" s="287" t="str">
        <f>'Fields names'!$A$279</f>
        <v>Material 3</v>
      </c>
      <c r="T3" s="376" t="str">
        <f>'Fields names'!$A$218</f>
        <v>Leaflets included? (Y/N) (bounce backs not permitted)</v>
      </c>
      <c r="U3" s="360"/>
      <c r="V3" s="220" t="str">
        <f>'Fields names'!$A$101</f>
        <v>Material Type</v>
      </c>
      <c r="W3" s="221" t="str">
        <f>'Fields names'!$A$97</f>
        <v>Weight (g)</v>
      </c>
      <c r="X3" s="333" t="s">
        <v>284</v>
      </c>
      <c r="Y3" s="331"/>
    </row>
    <row r="4" spans="1:48" ht="15.75" customHeight="1">
      <c r="A4" s="383"/>
      <c r="B4" s="383"/>
      <c r="C4" s="383"/>
      <c r="D4" s="383"/>
      <c r="E4" s="383"/>
      <c r="F4" s="383"/>
      <c r="G4" s="383"/>
      <c r="H4" s="390"/>
      <c r="I4" s="390"/>
      <c r="J4" s="385" t="str">
        <f>IF(J3=web!$A$1,web!$A$2,IF(J3=web!$B$1,web!$B$2,IF(J3=web!$C$1,web!$C$2,IF(J3=web!$D$1,web!$D$2,IF(J3=web!$E$1,web!$E$2,IF(J3=web!$F$1,web!$F$2,IF(J3=web!$G$1,web!$G$2,IF(J3=web!$H$1,web!$H$2,IF(J3=web!$I$1,web!$I$2,IF(J3=web!$J$1,web!$J$2,IF(J3=web!$K$1,web!$K$2,IF(J3=web!$L$1,web!$L$2,IF(J3=web!$M$1,web!$M$2,IF(J3=web!$N$1,web!$N$2,IF(J3=web!$O$1,web!$O$2,IF(J3=web!$P$1,web!$P$2,IF(J3=web!$Q$1,web!$Q$2,IF(J3=web!$R$1,web!$R$2,IF(J3=web!$S$1,web!$S$2,IF(J3=web!$T$1,web!$T$2,IF(J3=web!$U$1,web!$U$2,'Fields names'!$A$6)))))))))))))))))))))</f>
        <v>Select Category to visualize minimun content for LD</v>
      </c>
      <c r="K4" s="402"/>
      <c r="L4" s="312"/>
      <c r="M4" s="333" t="s">
        <v>284</v>
      </c>
      <c r="N4" s="333" t="s">
        <v>2521</v>
      </c>
      <c r="O4" s="374"/>
      <c r="P4" s="363" t="str">
        <f>'Fields names'!$A$250</f>
        <v>Outer</v>
      </c>
      <c r="Q4" s="365" t="s">
        <v>284</v>
      </c>
      <c r="R4" s="365" t="s">
        <v>284</v>
      </c>
      <c r="S4" s="365" t="s">
        <v>284</v>
      </c>
      <c r="T4" s="377"/>
      <c r="U4" s="361"/>
      <c r="V4" s="190" t="str">
        <f>'Fields names'!$A$102</f>
        <v>Aluminium</v>
      </c>
      <c r="W4" s="291">
        <v>0</v>
      </c>
      <c r="X4" s="333" t="s">
        <v>284</v>
      </c>
      <c r="Y4" s="331"/>
    </row>
    <row r="5" spans="1:48" ht="15.75" customHeight="1">
      <c r="A5" s="383"/>
      <c r="B5" s="383"/>
      <c r="C5" s="383"/>
      <c r="D5" s="383"/>
      <c r="E5" s="383"/>
      <c r="F5" s="383"/>
      <c r="G5" s="383"/>
      <c r="H5" s="390"/>
      <c r="I5" s="390"/>
      <c r="J5" s="386"/>
      <c r="K5" s="402"/>
      <c r="L5" s="312"/>
      <c r="M5" s="333" t="s">
        <v>284</v>
      </c>
      <c r="N5" s="333" t="s">
        <v>2522</v>
      </c>
      <c r="O5" s="375"/>
      <c r="P5" s="364"/>
      <c r="Q5" s="366"/>
      <c r="R5" s="366"/>
      <c r="S5" s="366"/>
      <c r="T5" s="333" t="s">
        <v>284</v>
      </c>
      <c r="U5" s="361"/>
      <c r="V5" s="190" t="str">
        <f>'Fields names'!$A$103</f>
        <v>Ferrous Metals</v>
      </c>
      <c r="W5" s="291">
        <v>0</v>
      </c>
      <c r="X5" s="333" t="s">
        <v>284</v>
      </c>
      <c r="Y5" s="331"/>
    </row>
    <row r="6" spans="1:48" ht="15.75" customHeight="1">
      <c r="A6" s="383"/>
      <c r="B6" s="383"/>
      <c r="C6" s="383"/>
      <c r="D6" s="383"/>
      <c r="E6" s="383"/>
      <c r="F6" s="383"/>
      <c r="G6" s="383"/>
      <c r="H6" s="390"/>
      <c r="I6" s="390"/>
      <c r="J6" s="386"/>
      <c r="K6" s="402"/>
      <c r="L6" s="312"/>
      <c r="M6" s="333" t="s">
        <v>284</v>
      </c>
      <c r="N6" s="333" t="s">
        <v>2523</v>
      </c>
      <c r="O6" s="226" t="str">
        <f>'Fields names'!$A$209</f>
        <v>Certification expiry date</v>
      </c>
      <c r="P6" s="364" t="str">
        <f>'Fields names'!$A$251</f>
        <v>Inner</v>
      </c>
      <c r="Q6" s="365" t="s">
        <v>284</v>
      </c>
      <c r="R6" s="365" t="s">
        <v>284</v>
      </c>
      <c r="S6" s="365" t="s">
        <v>284</v>
      </c>
      <c r="T6" s="376" t="str">
        <f>'Fields names'!$A$219</f>
        <v>Gift box included Y/N</v>
      </c>
      <c r="U6" s="361"/>
      <c r="V6" s="190" t="str">
        <f>'Fields names'!$A$104</f>
        <v>Glass</v>
      </c>
      <c r="W6" s="291">
        <v>0</v>
      </c>
      <c r="X6" s="333" t="s">
        <v>284</v>
      </c>
      <c r="Y6" s="331"/>
    </row>
    <row r="7" spans="1:48" ht="15.75" customHeight="1">
      <c r="A7" s="383"/>
      <c r="B7" s="383"/>
      <c r="C7" s="383"/>
      <c r="D7" s="383"/>
      <c r="E7" s="383"/>
      <c r="F7" s="383"/>
      <c r="G7" s="383"/>
      <c r="H7" s="390"/>
      <c r="I7" s="390"/>
      <c r="J7" s="386"/>
      <c r="K7" s="402"/>
      <c r="L7" s="312"/>
      <c r="M7" s="333" t="s">
        <v>284</v>
      </c>
      <c r="N7" s="333" t="s">
        <v>2524</v>
      </c>
      <c r="O7" s="370"/>
      <c r="P7" s="364"/>
      <c r="Q7" s="366"/>
      <c r="R7" s="366"/>
      <c r="S7" s="366"/>
      <c r="T7" s="388"/>
      <c r="U7" s="361"/>
      <c r="V7" s="190" t="str">
        <f>'Fields names'!$A$105</f>
        <v>Paper/Card</v>
      </c>
      <c r="W7" s="291">
        <v>0</v>
      </c>
      <c r="X7" s="333" t="s">
        <v>284</v>
      </c>
      <c r="Y7" s="331"/>
    </row>
    <row r="8" spans="1:48" ht="15.75" customHeight="1">
      <c r="A8" s="383"/>
      <c r="B8" s="383"/>
      <c r="C8" s="383"/>
      <c r="D8" s="383"/>
      <c r="E8" s="383"/>
      <c r="F8" s="383"/>
      <c r="G8" s="383"/>
      <c r="H8" s="390"/>
      <c r="I8" s="390"/>
      <c r="J8" s="386"/>
      <c r="K8" s="402"/>
      <c r="L8" s="312">
        <f>SUM(L4:L7)</f>
        <v>0</v>
      </c>
      <c r="M8" s="314" t="str" cm="1">
        <f t="array" ref="M8">_xlfn.IFS(L8=0,"tot",L8&lt;&gt;100,"&lt;error",L8=100,"% tot")</f>
        <v>tot</v>
      </c>
      <c r="N8" s="358" t="str">
        <f>'Fields names'!$A$226</f>
        <v>Additional Care Instruction</v>
      </c>
      <c r="O8" s="371"/>
      <c r="P8" s="364" t="str">
        <f>'Fields names'!$A$252</f>
        <v>Sole</v>
      </c>
      <c r="Q8" s="365" t="s">
        <v>284</v>
      </c>
      <c r="R8" s="365" t="s">
        <v>284</v>
      </c>
      <c r="S8" s="365" t="s">
        <v>284</v>
      </c>
      <c r="T8" s="377"/>
      <c r="U8" s="361"/>
      <c r="V8" s="190" t="str">
        <f>'Fields names'!$A$106</f>
        <v>Plastic</v>
      </c>
      <c r="W8" s="291">
        <v>0</v>
      </c>
      <c r="X8" s="333" t="s">
        <v>284</v>
      </c>
      <c r="Y8" s="331"/>
    </row>
    <row r="9" spans="1:48" ht="15.75" customHeight="1">
      <c r="A9" s="383"/>
      <c r="B9" s="383"/>
      <c r="C9" s="383"/>
      <c r="D9" s="383"/>
      <c r="E9" s="383"/>
      <c r="F9" s="383"/>
      <c r="G9" s="383"/>
      <c r="H9" s="390"/>
      <c r="I9" s="390"/>
      <c r="J9" s="386"/>
      <c r="K9" s="402"/>
      <c r="L9" s="310" t="str">
        <f>CONCATENATE('Fields names'!$A$108,":")</f>
        <v>Fabric:</v>
      </c>
      <c r="M9" s="311"/>
      <c r="N9" s="359"/>
      <c r="O9" s="226"/>
      <c r="P9" s="372"/>
      <c r="Q9" s="366"/>
      <c r="R9" s="366"/>
      <c r="S9" s="366"/>
      <c r="T9" s="333" t="s">
        <v>284</v>
      </c>
      <c r="U9" s="361"/>
      <c r="V9" s="190" t="str">
        <f>'Fields names'!$A$107</f>
        <v>Polystyrene</v>
      </c>
      <c r="W9" s="291">
        <v>0</v>
      </c>
      <c r="X9" s="333" t="s">
        <v>284</v>
      </c>
      <c r="Y9" s="331"/>
    </row>
    <row r="10" spans="1:48" ht="15.75" customHeight="1">
      <c r="A10" s="383"/>
      <c r="B10" s="383"/>
      <c r="C10" s="383"/>
      <c r="D10" s="383"/>
      <c r="E10" s="383"/>
      <c r="F10" s="383"/>
      <c r="G10" s="383"/>
      <c r="H10" s="390"/>
      <c r="I10" s="390"/>
      <c r="J10" s="386"/>
      <c r="K10" s="402"/>
      <c r="L10" s="291"/>
      <c r="M10" s="333" t="s">
        <v>284</v>
      </c>
      <c r="N10" s="333"/>
      <c r="O10" s="225" t="str">
        <f>'Fields names'!$A$208</f>
        <v>Certification number</v>
      </c>
      <c r="P10" s="292" t="str">
        <f>'Fields names'!$A$246</f>
        <v>Sole Material Composition</v>
      </c>
      <c r="Q10" s="320"/>
      <c r="R10" s="321"/>
      <c r="S10" s="286"/>
      <c r="T10" s="376" t="str">
        <f>'Fields names'!$A$220</f>
        <v>Dust bag (Y/N)</v>
      </c>
      <c r="U10" s="361"/>
      <c r="V10" s="190" t="str">
        <f>'Fields names'!$A$108</f>
        <v>Fabric</v>
      </c>
      <c r="W10" s="291">
        <v>0</v>
      </c>
      <c r="X10" s="333" t="s">
        <v>284</v>
      </c>
      <c r="Y10" s="335"/>
    </row>
    <row r="11" spans="1:48" ht="15.75" customHeight="1">
      <c r="A11" s="383"/>
      <c r="B11" s="383"/>
      <c r="C11" s="383"/>
      <c r="D11" s="383"/>
      <c r="E11" s="383"/>
      <c r="F11" s="383"/>
      <c r="G11" s="383"/>
      <c r="H11" s="390"/>
      <c r="I11" s="390"/>
      <c r="J11" s="386"/>
      <c r="K11" s="402"/>
      <c r="L11" s="291"/>
      <c r="M11" s="333" t="s">
        <v>284</v>
      </c>
      <c r="N11" s="333"/>
      <c r="O11" s="374"/>
      <c r="P11" s="293"/>
      <c r="Q11" s="322"/>
      <c r="R11" s="322"/>
      <c r="S11" s="323"/>
      <c r="T11" s="377"/>
      <c r="U11" s="361"/>
      <c r="V11" s="190" t="str">
        <f>'Fields names'!$A$109</f>
        <v>Wood</v>
      </c>
      <c r="W11" s="291">
        <v>0</v>
      </c>
      <c r="X1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11" s="350"/>
    </row>
    <row r="12" spans="1:48" ht="15.75" customHeight="1">
      <c r="A12" s="383"/>
      <c r="B12" s="383"/>
      <c r="C12" s="383"/>
      <c r="D12" s="383"/>
      <c r="E12" s="383"/>
      <c r="F12" s="383"/>
      <c r="G12" s="383"/>
      <c r="H12" s="390"/>
      <c r="I12" s="390"/>
      <c r="J12" s="386"/>
      <c r="K12" s="402"/>
      <c r="L12" s="291"/>
      <c r="M12" s="333" t="s">
        <v>284</v>
      </c>
      <c r="N12" s="333"/>
      <c r="O12" s="375"/>
      <c r="P12" s="232" t="s">
        <v>2425</v>
      </c>
      <c r="Q12" s="225" t="str">
        <f>'Fields names'!$A$277</f>
        <v>Material 1</v>
      </c>
      <c r="R12" s="225" t="str">
        <f>'Fields names'!$A$278</f>
        <v>Material 2</v>
      </c>
      <c r="S12" s="287" t="str">
        <f>'Fields names'!$A$279</f>
        <v>Material 3</v>
      </c>
      <c r="T12" s="333" t="s">
        <v>284</v>
      </c>
      <c r="U12" s="361"/>
      <c r="V12" s="190" t="str">
        <f>'Fields names'!$A$110</f>
        <v>Other Materials</v>
      </c>
      <c r="W12" s="291">
        <v>0</v>
      </c>
      <c r="X12" s="351"/>
      <c r="Y12" s="352"/>
    </row>
    <row r="13" spans="1:48" ht="15.75" customHeight="1">
      <c r="A13" s="383"/>
      <c r="B13" s="383"/>
      <c r="C13" s="383"/>
      <c r="D13" s="383"/>
      <c r="E13" s="383"/>
      <c r="F13" s="383"/>
      <c r="G13" s="383"/>
      <c r="H13" s="390"/>
      <c r="I13" s="390"/>
      <c r="J13" s="386"/>
      <c r="K13" s="402"/>
      <c r="L13" s="291"/>
      <c r="M13" s="333" t="s">
        <v>284</v>
      </c>
      <c r="N13" s="333"/>
      <c r="O13" s="226" t="str">
        <f>'Fields names'!$A$209</f>
        <v>Certification expiry date</v>
      </c>
      <c r="P13" s="363" t="str">
        <f>'Fields names'!$A$250</f>
        <v>Outer</v>
      </c>
      <c r="Q13" s="365" t="s">
        <v>284</v>
      </c>
      <c r="R13" s="365" t="s">
        <v>284</v>
      </c>
      <c r="S13" s="365" t="s">
        <v>284</v>
      </c>
      <c r="T13" s="367"/>
      <c r="U13" s="361"/>
      <c r="V13" s="190" t="s">
        <v>284</v>
      </c>
      <c r="W13" s="291">
        <v>0</v>
      </c>
      <c r="X13" s="351"/>
      <c r="Y13" s="352"/>
    </row>
    <row r="14" spans="1:48" ht="15.75" customHeight="1">
      <c r="A14" s="383"/>
      <c r="B14" s="383"/>
      <c r="C14" s="383"/>
      <c r="D14" s="383"/>
      <c r="E14" s="383"/>
      <c r="F14" s="383"/>
      <c r="G14" s="383"/>
      <c r="H14" s="390"/>
      <c r="I14" s="390"/>
      <c r="J14" s="386"/>
      <c r="K14" s="402"/>
      <c r="L14" s="312">
        <f>SUM(L10:L13)</f>
        <v>0</v>
      </c>
      <c r="M14" s="314" t="str" cm="1">
        <f t="array" ref="M14">_xlfn.IFS(L14=0,"tot",L14&lt;&gt;100,"&lt;error",L14=100,"tot")</f>
        <v>tot</v>
      </c>
      <c r="N14" s="333"/>
      <c r="O14" s="370"/>
      <c r="P14" s="364"/>
      <c r="Q14" s="366"/>
      <c r="R14" s="366"/>
      <c r="S14" s="366"/>
      <c r="T14" s="368"/>
      <c r="U14" s="361"/>
      <c r="V14" s="190" t="s">
        <v>284</v>
      </c>
      <c r="W14" s="291">
        <v>0</v>
      </c>
      <c r="X14" s="351"/>
      <c r="Y14" s="352"/>
    </row>
    <row r="15" spans="1:48" ht="15.75" customHeight="1">
      <c r="A15" s="383"/>
      <c r="B15" s="383"/>
      <c r="C15" s="383"/>
      <c r="D15" s="383"/>
      <c r="E15" s="383"/>
      <c r="F15" s="383"/>
      <c r="G15" s="383"/>
      <c r="H15" s="390"/>
      <c r="I15" s="390"/>
      <c r="J15" s="386"/>
      <c r="K15" s="402"/>
      <c r="L15" s="310" t="str">
        <f>CONCATENATE('Fields names'!$A$108,":")</f>
        <v>Fabric:</v>
      </c>
      <c r="M15" s="311"/>
      <c r="N15" s="333"/>
      <c r="O15" s="371"/>
      <c r="P15" s="364" t="str">
        <f>'Fields names'!$A$251</f>
        <v>Inner</v>
      </c>
      <c r="Q15" s="365" t="s">
        <v>284</v>
      </c>
      <c r="R15" s="365" t="s">
        <v>284</v>
      </c>
      <c r="S15" s="365" t="s">
        <v>284</v>
      </c>
      <c r="T15" s="368"/>
      <c r="U15" s="361"/>
      <c r="V15" s="190" t="s">
        <v>284</v>
      </c>
      <c r="W15" s="291">
        <v>0</v>
      </c>
      <c r="X15" s="351"/>
      <c r="Y15" s="352"/>
    </row>
    <row r="16" spans="1:48" ht="15.75" customHeight="1">
      <c r="A16" s="383"/>
      <c r="B16" s="383"/>
      <c r="C16" s="383"/>
      <c r="D16" s="383"/>
      <c r="E16" s="383"/>
      <c r="F16" s="383"/>
      <c r="G16" s="383"/>
      <c r="H16" s="390"/>
      <c r="I16" s="390"/>
      <c r="J16" s="386"/>
      <c r="K16" s="402"/>
      <c r="L16" s="291"/>
      <c r="M16" s="333" t="s">
        <v>284</v>
      </c>
      <c r="N16" s="353" t="s">
        <v>2525</v>
      </c>
      <c r="O16" s="226"/>
      <c r="P16" s="364"/>
      <c r="Q16" s="366"/>
      <c r="R16" s="366"/>
      <c r="S16" s="366"/>
      <c r="T16" s="368"/>
      <c r="U16" s="361"/>
      <c r="V16" s="190" t="s">
        <v>284</v>
      </c>
      <c r="W16" s="291">
        <v>0</v>
      </c>
      <c r="X16" s="351"/>
      <c r="Y16" s="352"/>
    </row>
    <row r="17" spans="1:25" ht="15.75" customHeight="1">
      <c r="A17" s="383"/>
      <c r="B17" s="383"/>
      <c r="C17" s="383"/>
      <c r="D17" s="383"/>
      <c r="E17" s="383"/>
      <c r="F17" s="383"/>
      <c r="G17" s="383"/>
      <c r="H17" s="390"/>
      <c r="I17" s="390"/>
      <c r="J17" s="386"/>
      <c r="K17" s="402"/>
      <c r="L17" s="291"/>
      <c r="M17" s="333" t="s">
        <v>284</v>
      </c>
      <c r="N17" s="354"/>
      <c r="O17" s="225" t="str">
        <f>'Fields names'!$A$208</f>
        <v>Certification number</v>
      </c>
      <c r="P17" s="364" t="str">
        <f>'Fields names'!$A$252</f>
        <v>Sole</v>
      </c>
      <c r="Q17" s="365" t="s">
        <v>284</v>
      </c>
      <c r="R17" s="365" t="s">
        <v>284</v>
      </c>
      <c r="S17" s="365" t="s">
        <v>284</v>
      </c>
      <c r="T17" s="368"/>
      <c r="U17" s="361"/>
      <c r="V17" s="190" t="s">
        <v>284</v>
      </c>
      <c r="W17" s="291">
        <v>0</v>
      </c>
      <c r="X17" s="351"/>
      <c r="Y17" s="352"/>
    </row>
    <row r="18" spans="1:25" ht="15.75" customHeight="1">
      <c r="A18" s="383"/>
      <c r="B18" s="383"/>
      <c r="C18" s="383"/>
      <c r="D18" s="383"/>
      <c r="E18" s="383"/>
      <c r="F18" s="383"/>
      <c r="G18" s="383"/>
      <c r="H18" s="390"/>
      <c r="I18" s="390"/>
      <c r="J18" s="386"/>
      <c r="K18" s="402"/>
      <c r="L18" s="291"/>
      <c r="M18" s="333" t="s">
        <v>284</v>
      </c>
      <c r="N18" s="354"/>
      <c r="O18" s="374"/>
      <c r="P18" s="372"/>
      <c r="Q18" s="366"/>
      <c r="R18" s="373"/>
      <c r="S18" s="373"/>
      <c r="T18" s="368"/>
      <c r="U18" s="361"/>
      <c r="V18" s="190" t="s">
        <v>284</v>
      </c>
      <c r="W18" s="291">
        <v>0</v>
      </c>
      <c r="X18" s="351"/>
      <c r="Y18" s="352"/>
    </row>
    <row r="19" spans="1:25" ht="15.75" customHeight="1">
      <c r="A19" s="383"/>
      <c r="B19" s="383"/>
      <c r="C19" s="383"/>
      <c r="D19" s="383"/>
      <c r="E19" s="383"/>
      <c r="F19" s="383"/>
      <c r="G19" s="383"/>
      <c r="H19" s="390"/>
      <c r="I19" s="390"/>
      <c r="J19" s="386"/>
      <c r="K19" s="402"/>
      <c r="L19" s="291"/>
      <c r="M19" s="333" t="s">
        <v>284</v>
      </c>
      <c r="N19" s="354"/>
      <c r="O19" s="375"/>
      <c r="P19" s="292" t="str">
        <f>'Fields names'!$A$246</f>
        <v>Sole Material Composition</v>
      </c>
      <c r="Q19" s="320"/>
      <c r="R19" s="321"/>
      <c r="S19" s="286"/>
      <c r="T19" s="368"/>
      <c r="U19" s="361"/>
      <c r="V19" s="190" t="s">
        <v>284</v>
      </c>
      <c r="W19" s="291">
        <v>0</v>
      </c>
      <c r="X19" s="351"/>
      <c r="Y19" s="352"/>
    </row>
    <row r="20" spans="1:25" ht="15.75" customHeight="1">
      <c r="A20" s="383"/>
      <c r="B20" s="383"/>
      <c r="C20" s="383"/>
      <c r="D20" s="383"/>
      <c r="E20" s="383"/>
      <c r="F20" s="383"/>
      <c r="G20" s="383"/>
      <c r="H20" s="390"/>
      <c r="I20" s="390"/>
      <c r="J20" s="386"/>
      <c r="K20" s="402"/>
      <c r="L20" s="313">
        <f>SUM(L16:L19)</f>
        <v>0</v>
      </c>
      <c r="M20" s="314" t="str" cm="1">
        <f t="array" ref="M20">_xlfn.IFS(L20=0,"tot",L20&lt;&gt;100,"&lt;error",L20=100,"tot")</f>
        <v>tot</v>
      </c>
      <c r="N20" s="355"/>
      <c r="O20" s="226" t="str">
        <f>'Fields names'!$A$209</f>
        <v>Certification expiry date</v>
      </c>
      <c r="P20" s="392"/>
      <c r="Q20" s="393"/>
      <c r="R20" s="393"/>
      <c r="S20" s="394"/>
      <c r="T20" s="368"/>
      <c r="U20" s="361"/>
      <c r="V20" s="190" t="s">
        <v>284</v>
      </c>
      <c r="W20" s="291">
        <v>0</v>
      </c>
      <c r="X20" s="351"/>
      <c r="Y20" s="352"/>
    </row>
    <row r="21" spans="1:25" ht="15.75" customHeight="1">
      <c r="A21" s="383"/>
      <c r="B21" s="383"/>
      <c r="C21" s="383"/>
      <c r="D21" s="383"/>
      <c r="E21" s="383"/>
      <c r="F21" s="383"/>
      <c r="G21" s="383"/>
      <c r="H21" s="390"/>
      <c r="I21" s="390"/>
      <c r="J21" s="386"/>
      <c r="K21" s="402"/>
      <c r="L21" s="378" t="str">
        <f>'Fields names'!$A$276</f>
        <v>Attention: all the above-mentioned information must appear on the garment label in Italian language.</v>
      </c>
      <c r="M21" s="379"/>
      <c r="N21" s="379"/>
      <c r="O21" s="370"/>
      <c r="P21" s="395"/>
      <c r="Q21" s="396"/>
      <c r="R21" s="396"/>
      <c r="S21" s="397"/>
      <c r="T21" s="368"/>
      <c r="U21" s="361"/>
      <c r="V21" s="190" t="s">
        <v>284</v>
      </c>
      <c r="W21" s="291">
        <v>0</v>
      </c>
      <c r="X21" s="356" t="str">
        <f>'drop down choices'!$DI$4</f>
        <v>FashionAndHomeTextilesQA@qvc.com</v>
      </c>
      <c r="Y21" s="357"/>
    </row>
    <row r="22" spans="1:25" ht="15.75" customHeight="1" thickBot="1">
      <c r="A22" s="384"/>
      <c r="B22" s="384"/>
      <c r="C22" s="384"/>
      <c r="D22" s="384"/>
      <c r="E22" s="384"/>
      <c r="F22" s="384"/>
      <c r="G22" s="384"/>
      <c r="H22" s="391"/>
      <c r="I22" s="391"/>
      <c r="J22" s="387"/>
      <c r="K22" s="403"/>
      <c r="L22" s="380"/>
      <c r="M22" s="381"/>
      <c r="N22" s="381"/>
      <c r="O22" s="371"/>
      <c r="P22" s="398"/>
      <c r="Q22" s="399"/>
      <c r="R22" s="399"/>
      <c r="S22" s="400"/>
      <c r="T22" s="369"/>
      <c r="U22" s="362"/>
      <c r="V22" s="190" t="s">
        <v>284</v>
      </c>
      <c r="W22" s="291">
        <v>0</v>
      </c>
      <c r="X22" s="337" t="str">
        <f>'Fields names'!$A$63</f>
        <v>Textile Construction</v>
      </c>
      <c r="Y22" s="336" t="s">
        <v>284</v>
      </c>
    </row>
    <row r="23" spans="1:25" ht="15.75" customHeight="1">
      <c r="A23" s="382"/>
      <c r="B23" s="382"/>
      <c r="C23" s="382"/>
      <c r="D23" s="382"/>
      <c r="E23" s="382"/>
      <c r="F23" s="382"/>
      <c r="G23" s="382"/>
      <c r="H23" s="389"/>
      <c r="I23" s="389"/>
      <c r="J23" s="338" t="s">
        <v>300</v>
      </c>
      <c r="K23" s="401"/>
      <c r="L23" s="310" t="str">
        <f>CONCATENATE('Fields names'!$A$108,":")</f>
        <v>Fabric:</v>
      </c>
      <c r="M23" s="332"/>
      <c r="N23" s="333" t="s">
        <v>2520</v>
      </c>
      <c r="O23" s="225" t="str">
        <f>'Fields names'!$A$208</f>
        <v>Certification number</v>
      </c>
      <c r="P23" s="232" t="s">
        <v>2425</v>
      </c>
      <c r="Q23" s="225" t="str">
        <f>'Fields names'!$A$277</f>
        <v>Material 1</v>
      </c>
      <c r="R23" s="225" t="str">
        <f>'Fields names'!$A$278</f>
        <v>Material 2</v>
      </c>
      <c r="S23" s="287" t="str">
        <f>'Fields names'!$A$279</f>
        <v>Material 3</v>
      </c>
      <c r="T23" s="376" t="str">
        <f>'Fields names'!$A$218</f>
        <v>Leaflets included? (Y/N) (bounce backs not permitted)</v>
      </c>
      <c r="U23" s="360"/>
      <c r="V23" s="220" t="str">
        <f>'Fields names'!$A$101</f>
        <v>Material Type</v>
      </c>
      <c r="W23" s="221" t="str">
        <f>'Fields names'!$A$97</f>
        <v>Weight (g)</v>
      </c>
      <c r="X23" s="333" t="s">
        <v>284</v>
      </c>
      <c r="Y23" s="331"/>
    </row>
    <row r="24" spans="1:25" ht="15.75" customHeight="1">
      <c r="A24" s="383"/>
      <c r="B24" s="383"/>
      <c r="C24" s="383"/>
      <c r="D24" s="383"/>
      <c r="E24" s="383"/>
      <c r="F24" s="383"/>
      <c r="G24" s="383"/>
      <c r="H24" s="390"/>
      <c r="I24" s="390"/>
      <c r="J24" s="385" t="str">
        <f>IF(J23=web!$A$1,web!$A$2,IF(J23=web!$B$1,web!$B$2,IF(J23=web!$C$1,web!$C$2,IF(J23=web!$D$1,web!$D$2,IF(J23=web!$E$1,web!$E$2,IF(J23=web!$F$1,web!$F$2,IF(J23=web!$G$1,web!$G$2,IF(J23=web!$H$1,web!$H$2,IF(J23=web!$I$1,web!$I$2,IF(J23=web!$J$1,web!$J$2,IF(J23=web!$K$1,web!$K$2,IF(J23=web!$L$1,web!$L$2,IF(J23=web!$M$1,web!$M$2,IF(J23=web!$N$1,web!$N$2,IF(J23=web!$O$1,web!$O$2,IF(J23=web!$P$1,web!$P$2,IF(J23=web!$Q$1,web!$Q$2,IF(J23=web!$R$1,web!$R$2,IF(J23=web!$S$1,web!$S$2,IF(J23=web!$T$1,web!$T$2,IF(J23=web!$U$1,web!$U$2,'Fields names'!$A$6)))))))))))))))))))))</f>
        <v>Select Category to visualize minimun content for LD</v>
      </c>
      <c r="K24" s="402"/>
      <c r="L24" s="312"/>
      <c r="M24" s="333" t="s">
        <v>284</v>
      </c>
      <c r="N24" s="333" t="s">
        <v>2521</v>
      </c>
      <c r="O24" s="374"/>
      <c r="P24" s="363" t="str">
        <f>'Fields names'!$A$250</f>
        <v>Outer</v>
      </c>
      <c r="Q24" s="365" t="s">
        <v>284</v>
      </c>
      <c r="R24" s="365" t="s">
        <v>284</v>
      </c>
      <c r="S24" s="365" t="s">
        <v>284</v>
      </c>
      <c r="T24" s="377"/>
      <c r="U24" s="361"/>
      <c r="V24" s="190" t="str">
        <f>'Fields names'!$A$102</f>
        <v>Aluminium</v>
      </c>
      <c r="W24" s="291">
        <v>0</v>
      </c>
      <c r="X24" s="333" t="s">
        <v>284</v>
      </c>
      <c r="Y24" s="331"/>
    </row>
    <row r="25" spans="1:25" ht="15.75" customHeight="1">
      <c r="A25" s="383"/>
      <c r="B25" s="383"/>
      <c r="C25" s="383"/>
      <c r="D25" s="383"/>
      <c r="E25" s="383"/>
      <c r="F25" s="383"/>
      <c r="G25" s="383"/>
      <c r="H25" s="390"/>
      <c r="I25" s="390"/>
      <c r="J25" s="386"/>
      <c r="K25" s="402"/>
      <c r="L25" s="312"/>
      <c r="M25" s="333" t="s">
        <v>284</v>
      </c>
      <c r="N25" s="333" t="s">
        <v>2522</v>
      </c>
      <c r="O25" s="375"/>
      <c r="P25" s="364"/>
      <c r="Q25" s="366"/>
      <c r="R25" s="366"/>
      <c r="S25" s="366"/>
      <c r="T25" s="333" t="s">
        <v>284</v>
      </c>
      <c r="U25" s="361"/>
      <c r="V25" s="190" t="str">
        <f>'Fields names'!$A$103</f>
        <v>Ferrous Metals</v>
      </c>
      <c r="W25" s="291">
        <v>0</v>
      </c>
      <c r="X25" s="333" t="s">
        <v>284</v>
      </c>
      <c r="Y25" s="331"/>
    </row>
    <row r="26" spans="1:25" ht="15.75" customHeight="1">
      <c r="A26" s="383"/>
      <c r="B26" s="383"/>
      <c r="C26" s="383"/>
      <c r="D26" s="383"/>
      <c r="E26" s="383"/>
      <c r="F26" s="383"/>
      <c r="G26" s="383"/>
      <c r="H26" s="390"/>
      <c r="I26" s="390"/>
      <c r="J26" s="386"/>
      <c r="K26" s="402"/>
      <c r="L26" s="312"/>
      <c r="M26" s="333" t="s">
        <v>284</v>
      </c>
      <c r="N26" s="333" t="s">
        <v>2523</v>
      </c>
      <c r="O26" s="226" t="str">
        <f>'Fields names'!$A$209</f>
        <v>Certification expiry date</v>
      </c>
      <c r="P26" s="364" t="str">
        <f>'Fields names'!$A$251</f>
        <v>Inner</v>
      </c>
      <c r="Q26" s="365" t="s">
        <v>284</v>
      </c>
      <c r="R26" s="365" t="s">
        <v>284</v>
      </c>
      <c r="S26" s="365" t="s">
        <v>284</v>
      </c>
      <c r="T26" s="376" t="str">
        <f>'Fields names'!$A$219</f>
        <v>Gift box included Y/N</v>
      </c>
      <c r="U26" s="361"/>
      <c r="V26" s="190" t="str">
        <f>'Fields names'!$A$104</f>
        <v>Glass</v>
      </c>
      <c r="W26" s="291">
        <v>0</v>
      </c>
      <c r="X26" s="333" t="s">
        <v>284</v>
      </c>
      <c r="Y26" s="331"/>
    </row>
    <row r="27" spans="1:25" ht="15.75" customHeight="1">
      <c r="A27" s="383"/>
      <c r="B27" s="383"/>
      <c r="C27" s="383"/>
      <c r="D27" s="383"/>
      <c r="E27" s="383"/>
      <c r="F27" s="383"/>
      <c r="G27" s="383"/>
      <c r="H27" s="390"/>
      <c r="I27" s="390"/>
      <c r="J27" s="386"/>
      <c r="K27" s="402"/>
      <c r="L27" s="312"/>
      <c r="M27" s="333" t="s">
        <v>284</v>
      </c>
      <c r="N27" s="333" t="s">
        <v>2524</v>
      </c>
      <c r="O27" s="370"/>
      <c r="P27" s="364"/>
      <c r="Q27" s="366"/>
      <c r="R27" s="366"/>
      <c r="S27" s="366"/>
      <c r="T27" s="388"/>
      <c r="U27" s="361"/>
      <c r="V27" s="190" t="str">
        <f>'Fields names'!$A$105</f>
        <v>Paper/Card</v>
      </c>
      <c r="W27" s="291">
        <v>0</v>
      </c>
      <c r="X27" s="333" t="s">
        <v>284</v>
      </c>
      <c r="Y27" s="331"/>
    </row>
    <row r="28" spans="1:25" ht="15.75" customHeight="1">
      <c r="A28" s="383"/>
      <c r="B28" s="383"/>
      <c r="C28" s="383"/>
      <c r="D28" s="383"/>
      <c r="E28" s="383"/>
      <c r="F28" s="383"/>
      <c r="G28" s="383"/>
      <c r="H28" s="390"/>
      <c r="I28" s="390"/>
      <c r="J28" s="386"/>
      <c r="K28" s="402"/>
      <c r="L28" s="312">
        <f>SUM(L24:L27)</f>
        <v>0</v>
      </c>
      <c r="M28" s="314" t="str" cm="1">
        <f t="array" ref="M28">_xlfn.IFS(L28=0,"tot",L28&lt;&gt;100,"&lt;error",L28=100,"% tot")</f>
        <v>tot</v>
      </c>
      <c r="N28" s="358" t="str">
        <f>'Fields names'!$A$226</f>
        <v>Additional Care Instruction</v>
      </c>
      <c r="O28" s="371"/>
      <c r="P28" s="364" t="str">
        <f>'Fields names'!$A$252</f>
        <v>Sole</v>
      </c>
      <c r="Q28" s="365" t="s">
        <v>284</v>
      </c>
      <c r="R28" s="365" t="s">
        <v>284</v>
      </c>
      <c r="S28" s="365" t="s">
        <v>284</v>
      </c>
      <c r="T28" s="377"/>
      <c r="U28" s="361"/>
      <c r="V28" s="190" t="str">
        <f>'Fields names'!$A$106</f>
        <v>Plastic</v>
      </c>
      <c r="W28" s="291">
        <v>0</v>
      </c>
      <c r="X28" s="333" t="s">
        <v>284</v>
      </c>
      <c r="Y28" s="331"/>
    </row>
    <row r="29" spans="1:25" ht="15.75" customHeight="1">
      <c r="A29" s="383"/>
      <c r="B29" s="383"/>
      <c r="C29" s="383"/>
      <c r="D29" s="383"/>
      <c r="E29" s="383"/>
      <c r="F29" s="383"/>
      <c r="G29" s="383"/>
      <c r="H29" s="390"/>
      <c r="I29" s="390"/>
      <c r="J29" s="386"/>
      <c r="K29" s="402"/>
      <c r="L29" s="310" t="str">
        <f>CONCATENATE('Fields names'!$A$108,":")</f>
        <v>Fabric:</v>
      </c>
      <c r="M29" s="311"/>
      <c r="N29" s="359"/>
      <c r="O29" s="226"/>
      <c r="P29" s="372"/>
      <c r="Q29" s="366"/>
      <c r="R29" s="366"/>
      <c r="S29" s="366"/>
      <c r="T29" s="333" t="s">
        <v>284</v>
      </c>
      <c r="U29" s="361"/>
      <c r="V29" s="190" t="str">
        <f>'Fields names'!$A$107</f>
        <v>Polystyrene</v>
      </c>
      <c r="W29" s="291">
        <v>0</v>
      </c>
      <c r="X29" s="333" t="s">
        <v>284</v>
      </c>
      <c r="Y29" s="331"/>
    </row>
    <row r="30" spans="1:25" ht="15.75" customHeight="1">
      <c r="A30" s="383"/>
      <c r="B30" s="383"/>
      <c r="C30" s="383"/>
      <c r="D30" s="383"/>
      <c r="E30" s="383"/>
      <c r="F30" s="383"/>
      <c r="G30" s="383"/>
      <c r="H30" s="390"/>
      <c r="I30" s="390"/>
      <c r="J30" s="386"/>
      <c r="K30" s="402"/>
      <c r="L30" s="291"/>
      <c r="M30" s="333" t="s">
        <v>284</v>
      </c>
      <c r="N30" s="333"/>
      <c r="O30" s="225" t="str">
        <f>'Fields names'!$A$208</f>
        <v>Certification number</v>
      </c>
      <c r="P30" s="292" t="str">
        <f>'Fields names'!$A$246</f>
        <v>Sole Material Composition</v>
      </c>
      <c r="Q30" s="320"/>
      <c r="R30" s="321"/>
      <c r="S30" s="286"/>
      <c r="T30" s="376" t="str">
        <f>'Fields names'!$A$220</f>
        <v>Dust bag (Y/N)</v>
      </c>
      <c r="U30" s="361"/>
      <c r="V30" s="190" t="str">
        <f>'Fields names'!$A$108</f>
        <v>Fabric</v>
      </c>
      <c r="W30" s="291">
        <v>0</v>
      </c>
      <c r="X30" s="333" t="s">
        <v>284</v>
      </c>
      <c r="Y30" s="335"/>
    </row>
    <row r="31" spans="1:25" ht="15.75" customHeight="1">
      <c r="A31" s="383"/>
      <c r="B31" s="383"/>
      <c r="C31" s="383"/>
      <c r="D31" s="383"/>
      <c r="E31" s="383"/>
      <c r="F31" s="383"/>
      <c r="G31" s="383"/>
      <c r="H31" s="390"/>
      <c r="I31" s="390"/>
      <c r="J31" s="386"/>
      <c r="K31" s="402"/>
      <c r="L31" s="291"/>
      <c r="M31" s="333" t="s">
        <v>284</v>
      </c>
      <c r="N31" s="333"/>
      <c r="O31" s="374"/>
      <c r="P31" s="293"/>
      <c r="Q31" s="322"/>
      <c r="R31" s="322"/>
      <c r="S31" s="323"/>
      <c r="T31" s="377"/>
      <c r="U31" s="361"/>
      <c r="V31" s="190" t="str">
        <f>'Fields names'!$A$109</f>
        <v>Wood</v>
      </c>
      <c r="W31" s="291">
        <v>0</v>
      </c>
      <c r="X3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31" s="350"/>
    </row>
    <row r="32" spans="1:25" ht="15.75" customHeight="1">
      <c r="A32" s="383"/>
      <c r="B32" s="383"/>
      <c r="C32" s="383"/>
      <c r="D32" s="383"/>
      <c r="E32" s="383"/>
      <c r="F32" s="383"/>
      <c r="G32" s="383"/>
      <c r="H32" s="390"/>
      <c r="I32" s="390"/>
      <c r="J32" s="386"/>
      <c r="K32" s="402"/>
      <c r="L32" s="291"/>
      <c r="M32" s="333" t="s">
        <v>284</v>
      </c>
      <c r="N32" s="333"/>
      <c r="O32" s="375"/>
      <c r="P32" s="232" t="s">
        <v>2425</v>
      </c>
      <c r="Q32" s="225" t="str">
        <f>'Fields names'!$A$277</f>
        <v>Material 1</v>
      </c>
      <c r="R32" s="225" t="str">
        <f>'Fields names'!$A$278</f>
        <v>Material 2</v>
      </c>
      <c r="S32" s="287" t="str">
        <f>'Fields names'!$A$279</f>
        <v>Material 3</v>
      </c>
      <c r="T32" s="333" t="s">
        <v>284</v>
      </c>
      <c r="U32" s="361"/>
      <c r="V32" s="190" t="str">
        <f>'Fields names'!$A$110</f>
        <v>Other Materials</v>
      </c>
      <c r="W32" s="291">
        <v>0</v>
      </c>
      <c r="X32" s="351"/>
      <c r="Y32" s="352"/>
    </row>
    <row r="33" spans="1:25" ht="15.75" customHeight="1">
      <c r="A33" s="383"/>
      <c r="B33" s="383"/>
      <c r="C33" s="383"/>
      <c r="D33" s="383"/>
      <c r="E33" s="383"/>
      <c r="F33" s="383"/>
      <c r="G33" s="383"/>
      <c r="H33" s="390"/>
      <c r="I33" s="390"/>
      <c r="J33" s="386"/>
      <c r="K33" s="402"/>
      <c r="L33" s="291"/>
      <c r="M33" s="333" t="s">
        <v>284</v>
      </c>
      <c r="N33" s="333"/>
      <c r="O33" s="226" t="str">
        <f>'Fields names'!$A$209</f>
        <v>Certification expiry date</v>
      </c>
      <c r="P33" s="363" t="str">
        <f>'Fields names'!$A$250</f>
        <v>Outer</v>
      </c>
      <c r="Q33" s="365" t="s">
        <v>284</v>
      </c>
      <c r="R33" s="365" t="s">
        <v>284</v>
      </c>
      <c r="S33" s="365" t="s">
        <v>284</v>
      </c>
      <c r="T33" s="367"/>
      <c r="U33" s="361"/>
      <c r="V33" s="190" t="s">
        <v>284</v>
      </c>
      <c r="W33" s="291">
        <v>0</v>
      </c>
      <c r="X33" s="351"/>
      <c r="Y33" s="352"/>
    </row>
    <row r="34" spans="1:25" ht="15.75" customHeight="1">
      <c r="A34" s="383"/>
      <c r="B34" s="383"/>
      <c r="C34" s="383"/>
      <c r="D34" s="383"/>
      <c r="E34" s="383"/>
      <c r="F34" s="383"/>
      <c r="G34" s="383"/>
      <c r="H34" s="390"/>
      <c r="I34" s="390"/>
      <c r="J34" s="386"/>
      <c r="K34" s="402"/>
      <c r="L34" s="312">
        <f>SUM(L30:L33)</f>
        <v>0</v>
      </c>
      <c r="M34" s="314" t="str" cm="1">
        <f t="array" ref="M34">_xlfn.IFS(L34=0,"tot",L34&lt;&gt;100,"&lt;error",L34=100,"tot")</f>
        <v>tot</v>
      </c>
      <c r="N34" s="333"/>
      <c r="O34" s="370"/>
      <c r="P34" s="364"/>
      <c r="Q34" s="366"/>
      <c r="R34" s="366"/>
      <c r="S34" s="366"/>
      <c r="T34" s="368"/>
      <c r="U34" s="361"/>
      <c r="V34" s="190" t="s">
        <v>284</v>
      </c>
      <c r="W34" s="291">
        <v>0</v>
      </c>
      <c r="X34" s="351"/>
      <c r="Y34" s="352"/>
    </row>
    <row r="35" spans="1:25" ht="15.75" customHeight="1">
      <c r="A35" s="383"/>
      <c r="B35" s="383"/>
      <c r="C35" s="383"/>
      <c r="D35" s="383"/>
      <c r="E35" s="383"/>
      <c r="F35" s="383"/>
      <c r="G35" s="383"/>
      <c r="H35" s="390"/>
      <c r="I35" s="390"/>
      <c r="J35" s="386"/>
      <c r="K35" s="402"/>
      <c r="L35" s="310" t="str">
        <f>CONCATENATE('Fields names'!$A$108,":")</f>
        <v>Fabric:</v>
      </c>
      <c r="M35" s="311"/>
      <c r="N35" s="333"/>
      <c r="O35" s="371"/>
      <c r="P35" s="364" t="str">
        <f>'Fields names'!$A$251</f>
        <v>Inner</v>
      </c>
      <c r="Q35" s="365" t="s">
        <v>284</v>
      </c>
      <c r="R35" s="365" t="s">
        <v>284</v>
      </c>
      <c r="S35" s="365" t="s">
        <v>284</v>
      </c>
      <c r="T35" s="368"/>
      <c r="U35" s="361"/>
      <c r="V35" s="190" t="s">
        <v>284</v>
      </c>
      <c r="W35" s="291">
        <v>0</v>
      </c>
      <c r="X35" s="351"/>
      <c r="Y35" s="352"/>
    </row>
    <row r="36" spans="1:25" ht="15.75" customHeight="1">
      <c r="A36" s="383"/>
      <c r="B36" s="383"/>
      <c r="C36" s="383"/>
      <c r="D36" s="383"/>
      <c r="E36" s="383"/>
      <c r="F36" s="383"/>
      <c r="G36" s="383"/>
      <c r="H36" s="390"/>
      <c r="I36" s="390"/>
      <c r="J36" s="386"/>
      <c r="K36" s="402"/>
      <c r="L36" s="291"/>
      <c r="M36" s="333" t="s">
        <v>284</v>
      </c>
      <c r="N36" s="353" t="s">
        <v>2525</v>
      </c>
      <c r="O36" s="226"/>
      <c r="P36" s="364"/>
      <c r="Q36" s="366"/>
      <c r="R36" s="366"/>
      <c r="S36" s="366"/>
      <c r="T36" s="368"/>
      <c r="U36" s="361"/>
      <c r="V36" s="190" t="s">
        <v>284</v>
      </c>
      <c r="W36" s="291">
        <v>0</v>
      </c>
      <c r="X36" s="351"/>
      <c r="Y36" s="352"/>
    </row>
    <row r="37" spans="1:25" ht="15.75" customHeight="1">
      <c r="A37" s="383"/>
      <c r="B37" s="383"/>
      <c r="C37" s="383"/>
      <c r="D37" s="383"/>
      <c r="E37" s="383"/>
      <c r="F37" s="383"/>
      <c r="G37" s="383"/>
      <c r="H37" s="390"/>
      <c r="I37" s="390"/>
      <c r="J37" s="386"/>
      <c r="K37" s="402"/>
      <c r="L37" s="291"/>
      <c r="M37" s="333" t="s">
        <v>284</v>
      </c>
      <c r="N37" s="354"/>
      <c r="O37" s="225" t="str">
        <f>'Fields names'!$A$208</f>
        <v>Certification number</v>
      </c>
      <c r="P37" s="364" t="str">
        <f>'Fields names'!$A$252</f>
        <v>Sole</v>
      </c>
      <c r="Q37" s="365" t="s">
        <v>284</v>
      </c>
      <c r="R37" s="365" t="s">
        <v>284</v>
      </c>
      <c r="S37" s="365" t="s">
        <v>284</v>
      </c>
      <c r="T37" s="368"/>
      <c r="U37" s="361"/>
      <c r="V37" s="190" t="s">
        <v>284</v>
      </c>
      <c r="W37" s="291">
        <v>0</v>
      </c>
      <c r="X37" s="351"/>
      <c r="Y37" s="352"/>
    </row>
    <row r="38" spans="1:25" ht="15.75" customHeight="1">
      <c r="A38" s="383"/>
      <c r="B38" s="383"/>
      <c r="C38" s="383"/>
      <c r="D38" s="383"/>
      <c r="E38" s="383"/>
      <c r="F38" s="383"/>
      <c r="G38" s="383"/>
      <c r="H38" s="390"/>
      <c r="I38" s="390"/>
      <c r="J38" s="386"/>
      <c r="K38" s="402"/>
      <c r="L38" s="291"/>
      <c r="M38" s="333" t="s">
        <v>284</v>
      </c>
      <c r="N38" s="354"/>
      <c r="O38" s="374"/>
      <c r="P38" s="372"/>
      <c r="Q38" s="366"/>
      <c r="R38" s="373"/>
      <c r="S38" s="373"/>
      <c r="T38" s="368"/>
      <c r="U38" s="361"/>
      <c r="V38" s="190" t="s">
        <v>284</v>
      </c>
      <c r="W38" s="291">
        <v>0</v>
      </c>
      <c r="X38" s="351"/>
      <c r="Y38" s="352"/>
    </row>
    <row r="39" spans="1:25" ht="15.75" customHeight="1">
      <c r="A39" s="383"/>
      <c r="B39" s="383"/>
      <c r="C39" s="383"/>
      <c r="D39" s="383"/>
      <c r="E39" s="383"/>
      <c r="F39" s="383"/>
      <c r="G39" s="383"/>
      <c r="H39" s="390"/>
      <c r="I39" s="390"/>
      <c r="J39" s="386"/>
      <c r="K39" s="402"/>
      <c r="L39" s="291"/>
      <c r="M39" s="333" t="s">
        <v>284</v>
      </c>
      <c r="N39" s="354"/>
      <c r="O39" s="375"/>
      <c r="P39" s="292" t="str">
        <f>'Fields names'!$A$246</f>
        <v>Sole Material Composition</v>
      </c>
      <c r="Q39" s="320"/>
      <c r="R39" s="321"/>
      <c r="S39" s="286"/>
      <c r="T39" s="368"/>
      <c r="U39" s="361"/>
      <c r="V39" s="190" t="s">
        <v>284</v>
      </c>
      <c r="W39" s="291">
        <v>0</v>
      </c>
      <c r="X39" s="351"/>
      <c r="Y39" s="352"/>
    </row>
    <row r="40" spans="1:25" ht="15.75" customHeight="1">
      <c r="A40" s="383"/>
      <c r="B40" s="383"/>
      <c r="C40" s="383"/>
      <c r="D40" s="383"/>
      <c r="E40" s="383"/>
      <c r="F40" s="383"/>
      <c r="G40" s="383"/>
      <c r="H40" s="390"/>
      <c r="I40" s="390"/>
      <c r="J40" s="386"/>
      <c r="K40" s="402"/>
      <c r="L40" s="313">
        <f>SUM(L36:L39)</f>
        <v>0</v>
      </c>
      <c r="M40" s="314" t="str" cm="1">
        <f t="array" ref="M40">_xlfn.IFS(L40=0,"tot",L40&lt;&gt;100,"&lt;error",L40=100,"tot")</f>
        <v>tot</v>
      </c>
      <c r="N40" s="355"/>
      <c r="O40" s="226" t="str">
        <f>'Fields names'!$A$209</f>
        <v>Certification expiry date</v>
      </c>
      <c r="P40" s="392"/>
      <c r="Q40" s="393"/>
      <c r="R40" s="393"/>
      <c r="S40" s="394"/>
      <c r="T40" s="368"/>
      <c r="U40" s="361"/>
      <c r="V40" s="190" t="s">
        <v>284</v>
      </c>
      <c r="W40" s="291">
        <v>0</v>
      </c>
      <c r="X40" s="351"/>
      <c r="Y40" s="352"/>
    </row>
    <row r="41" spans="1:25" ht="15.75" customHeight="1">
      <c r="A41" s="383"/>
      <c r="B41" s="383"/>
      <c r="C41" s="383"/>
      <c r="D41" s="383"/>
      <c r="E41" s="383"/>
      <c r="F41" s="383"/>
      <c r="G41" s="383"/>
      <c r="H41" s="390"/>
      <c r="I41" s="390"/>
      <c r="J41" s="386"/>
      <c r="K41" s="402"/>
      <c r="L41" s="378" t="str">
        <f>'Fields names'!$A$276</f>
        <v>Attention: all the above-mentioned information must appear on the garment label in Italian language.</v>
      </c>
      <c r="M41" s="379"/>
      <c r="N41" s="379"/>
      <c r="O41" s="370"/>
      <c r="P41" s="395"/>
      <c r="Q41" s="396"/>
      <c r="R41" s="396"/>
      <c r="S41" s="397"/>
      <c r="T41" s="368"/>
      <c r="U41" s="361"/>
      <c r="V41" s="190" t="s">
        <v>284</v>
      </c>
      <c r="W41" s="291">
        <v>0</v>
      </c>
      <c r="X41" s="356" t="str">
        <f>'drop down choices'!$DI$4</f>
        <v>FashionAndHomeTextilesQA@qvc.com</v>
      </c>
      <c r="Y41" s="357"/>
    </row>
    <row r="42" spans="1:25" ht="15.75" customHeight="1" thickBot="1">
      <c r="A42" s="384"/>
      <c r="B42" s="384"/>
      <c r="C42" s="384"/>
      <c r="D42" s="384"/>
      <c r="E42" s="384"/>
      <c r="F42" s="384"/>
      <c r="G42" s="384"/>
      <c r="H42" s="391"/>
      <c r="I42" s="391"/>
      <c r="J42" s="404"/>
      <c r="K42" s="403"/>
      <c r="L42" s="380"/>
      <c r="M42" s="381"/>
      <c r="N42" s="381"/>
      <c r="O42" s="371"/>
      <c r="P42" s="398"/>
      <c r="Q42" s="399"/>
      <c r="R42" s="399"/>
      <c r="S42" s="400"/>
      <c r="T42" s="369"/>
      <c r="U42" s="362"/>
      <c r="V42" s="190" t="s">
        <v>284</v>
      </c>
      <c r="W42" s="291">
        <v>0</v>
      </c>
      <c r="X42" s="337" t="str">
        <f>'Fields names'!$A$63</f>
        <v>Textile Construction</v>
      </c>
      <c r="Y42" s="336" t="s">
        <v>284</v>
      </c>
    </row>
    <row r="43" spans="1:25" ht="15.75" customHeight="1">
      <c r="A43" s="382"/>
      <c r="B43" s="382"/>
      <c r="C43" s="382"/>
      <c r="D43" s="382"/>
      <c r="E43" s="382"/>
      <c r="F43" s="382"/>
      <c r="G43" s="382"/>
      <c r="H43" s="389"/>
      <c r="I43" s="389"/>
      <c r="J43" s="338" t="s">
        <v>300</v>
      </c>
      <c r="K43" s="401"/>
      <c r="L43" s="310" t="str">
        <f>CONCATENATE('Fields names'!$A$108,":")</f>
        <v>Fabric:</v>
      </c>
      <c r="M43" s="332"/>
      <c r="N43" s="333" t="s">
        <v>2520</v>
      </c>
      <c r="O43" s="225" t="str">
        <f>'Fields names'!$A$208</f>
        <v>Certification number</v>
      </c>
      <c r="P43" s="232" t="s">
        <v>2425</v>
      </c>
      <c r="Q43" s="225" t="str">
        <f>'Fields names'!$A$277</f>
        <v>Material 1</v>
      </c>
      <c r="R43" s="225" t="str">
        <f>'Fields names'!$A$278</f>
        <v>Material 2</v>
      </c>
      <c r="S43" s="287" t="str">
        <f>'Fields names'!$A$279</f>
        <v>Material 3</v>
      </c>
      <c r="T43" s="376" t="str">
        <f>'Fields names'!$A$218</f>
        <v>Leaflets included? (Y/N) (bounce backs not permitted)</v>
      </c>
      <c r="U43" s="360"/>
      <c r="V43" s="220" t="str">
        <f>'Fields names'!$A$101</f>
        <v>Material Type</v>
      </c>
      <c r="W43" s="221" t="str">
        <f>'Fields names'!$A$97</f>
        <v>Weight (g)</v>
      </c>
      <c r="X43" s="333" t="s">
        <v>284</v>
      </c>
      <c r="Y43" s="331"/>
    </row>
    <row r="44" spans="1:25" ht="15.75" customHeight="1">
      <c r="A44" s="383"/>
      <c r="B44" s="383"/>
      <c r="C44" s="383"/>
      <c r="D44" s="383"/>
      <c r="E44" s="383"/>
      <c r="F44" s="383"/>
      <c r="G44" s="383"/>
      <c r="H44" s="390"/>
      <c r="I44" s="390"/>
      <c r="J44" s="385" t="str">
        <f>IF(J43=web!$A$1,web!$A$2,IF(J43=web!$B$1,web!$B$2,IF(J43=web!$C$1,web!$C$2,IF(J43=web!$D$1,web!$D$2,IF(J43=web!$E$1,web!$E$2,IF(J43=web!$F$1,web!$F$2,IF(J43=web!$G$1,web!$G$2,IF(J43=web!$H$1,web!$H$2,IF(J43=web!$I$1,web!$I$2,IF(J43=web!$J$1,web!$J$2,IF(J43=web!$K$1,web!$K$2,IF(J43=web!$L$1,web!$L$2,IF(J43=web!$M$1,web!$M$2,IF(J43=web!$N$1,web!$N$2,IF(J43=web!$O$1,web!$O$2,IF(J43=web!$P$1,web!$P$2,IF(J43=web!$Q$1,web!$Q$2,IF(J43=web!$R$1,web!$R$2,IF(J43=web!$S$1,web!$S$2,IF(J43=web!$T$1,web!$T$2,IF(J43=web!$U$1,web!$U$2,'Fields names'!$A$6)))))))))))))))))))))</f>
        <v>Select Category to visualize minimun content for LD</v>
      </c>
      <c r="K44" s="402"/>
      <c r="L44" s="312"/>
      <c r="M44" s="333" t="s">
        <v>284</v>
      </c>
      <c r="N44" s="333" t="s">
        <v>2521</v>
      </c>
      <c r="O44" s="374"/>
      <c r="P44" s="363" t="str">
        <f>'Fields names'!$A$250</f>
        <v>Outer</v>
      </c>
      <c r="Q44" s="365" t="s">
        <v>284</v>
      </c>
      <c r="R44" s="365" t="s">
        <v>284</v>
      </c>
      <c r="S44" s="365" t="s">
        <v>284</v>
      </c>
      <c r="T44" s="377"/>
      <c r="U44" s="361"/>
      <c r="V44" s="190" t="str">
        <f>'Fields names'!$A$102</f>
        <v>Aluminium</v>
      </c>
      <c r="W44" s="291">
        <v>0</v>
      </c>
      <c r="X44" s="333" t="s">
        <v>284</v>
      </c>
      <c r="Y44" s="331"/>
    </row>
    <row r="45" spans="1:25" ht="15.75" customHeight="1">
      <c r="A45" s="383"/>
      <c r="B45" s="383"/>
      <c r="C45" s="383"/>
      <c r="D45" s="383"/>
      <c r="E45" s="383"/>
      <c r="F45" s="383"/>
      <c r="G45" s="383"/>
      <c r="H45" s="390"/>
      <c r="I45" s="390"/>
      <c r="J45" s="386"/>
      <c r="K45" s="402"/>
      <c r="L45" s="312"/>
      <c r="M45" s="333" t="s">
        <v>284</v>
      </c>
      <c r="N45" s="333" t="s">
        <v>2522</v>
      </c>
      <c r="O45" s="375"/>
      <c r="P45" s="364"/>
      <c r="Q45" s="366"/>
      <c r="R45" s="366"/>
      <c r="S45" s="366"/>
      <c r="T45" s="333" t="s">
        <v>284</v>
      </c>
      <c r="U45" s="361"/>
      <c r="V45" s="190" t="str">
        <f>'Fields names'!$A$103</f>
        <v>Ferrous Metals</v>
      </c>
      <c r="W45" s="291">
        <v>0</v>
      </c>
      <c r="X45" s="333" t="s">
        <v>284</v>
      </c>
      <c r="Y45" s="331"/>
    </row>
    <row r="46" spans="1:25" ht="15.75" customHeight="1">
      <c r="A46" s="383"/>
      <c r="B46" s="383"/>
      <c r="C46" s="383"/>
      <c r="D46" s="383"/>
      <c r="E46" s="383"/>
      <c r="F46" s="383"/>
      <c r="G46" s="383"/>
      <c r="H46" s="390"/>
      <c r="I46" s="390"/>
      <c r="J46" s="386"/>
      <c r="K46" s="402"/>
      <c r="L46" s="312"/>
      <c r="M46" s="333" t="s">
        <v>284</v>
      </c>
      <c r="N46" s="333" t="s">
        <v>2523</v>
      </c>
      <c r="O46" s="226" t="str">
        <f>'Fields names'!$A$209</f>
        <v>Certification expiry date</v>
      </c>
      <c r="P46" s="364" t="str">
        <f>'Fields names'!$A$251</f>
        <v>Inner</v>
      </c>
      <c r="Q46" s="365" t="s">
        <v>284</v>
      </c>
      <c r="R46" s="365" t="s">
        <v>284</v>
      </c>
      <c r="S46" s="365" t="s">
        <v>284</v>
      </c>
      <c r="T46" s="376" t="str">
        <f>'Fields names'!$A$219</f>
        <v>Gift box included Y/N</v>
      </c>
      <c r="U46" s="361"/>
      <c r="V46" s="190" t="str">
        <f>'Fields names'!$A$104</f>
        <v>Glass</v>
      </c>
      <c r="W46" s="291">
        <v>0</v>
      </c>
      <c r="X46" s="333" t="s">
        <v>284</v>
      </c>
      <c r="Y46" s="331"/>
    </row>
    <row r="47" spans="1:25" ht="15.75" customHeight="1">
      <c r="A47" s="383"/>
      <c r="B47" s="383"/>
      <c r="C47" s="383"/>
      <c r="D47" s="383"/>
      <c r="E47" s="383"/>
      <c r="F47" s="383"/>
      <c r="G47" s="383"/>
      <c r="H47" s="390"/>
      <c r="I47" s="390"/>
      <c r="J47" s="386"/>
      <c r="K47" s="402"/>
      <c r="L47" s="312"/>
      <c r="M47" s="333" t="s">
        <v>284</v>
      </c>
      <c r="N47" s="333" t="s">
        <v>2524</v>
      </c>
      <c r="O47" s="370"/>
      <c r="P47" s="364"/>
      <c r="Q47" s="366"/>
      <c r="R47" s="366"/>
      <c r="S47" s="366"/>
      <c r="T47" s="388"/>
      <c r="U47" s="361"/>
      <c r="V47" s="190" t="str">
        <f>'Fields names'!$A$105</f>
        <v>Paper/Card</v>
      </c>
      <c r="W47" s="291">
        <v>0</v>
      </c>
      <c r="X47" s="333" t="s">
        <v>284</v>
      </c>
      <c r="Y47" s="331"/>
    </row>
    <row r="48" spans="1:25" ht="15.75" customHeight="1">
      <c r="A48" s="383"/>
      <c r="B48" s="383"/>
      <c r="C48" s="383"/>
      <c r="D48" s="383"/>
      <c r="E48" s="383"/>
      <c r="F48" s="383"/>
      <c r="G48" s="383"/>
      <c r="H48" s="390"/>
      <c r="I48" s="390"/>
      <c r="J48" s="386"/>
      <c r="K48" s="402"/>
      <c r="L48" s="312">
        <f>SUM(L44:L47)</f>
        <v>0</v>
      </c>
      <c r="M48" s="314" t="str" cm="1">
        <f t="array" ref="M48">_xlfn.IFS(L48=0,"tot",L48&lt;&gt;100,"&lt;error",L48=100,"% tot")</f>
        <v>tot</v>
      </c>
      <c r="N48" s="358" t="str">
        <f>'Fields names'!$A$226</f>
        <v>Additional Care Instruction</v>
      </c>
      <c r="O48" s="371"/>
      <c r="P48" s="364" t="str">
        <f>'Fields names'!$A$252</f>
        <v>Sole</v>
      </c>
      <c r="Q48" s="365" t="s">
        <v>284</v>
      </c>
      <c r="R48" s="365" t="s">
        <v>284</v>
      </c>
      <c r="S48" s="365" t="s">
        <v>284</v>
      </c>
      <c r="T48" s="377"/>
      <c r="U48" s="361"/>
      <c r="V48" s="190" t="str">
        <f>'Fields names'!$A$106</f>
        <v>Plastic</v>
      </c>
      <c r="W48" s="291">
        <v>0</v>
      </c>
      <c r="X48" s="333" t="s">
        <v>284</v>
      </c>
      <c r="Y48" s="331"/>
    </row>
    <row r="49" spans="1:25" ht="15.75" customHeight="1">
      <c r="A49" s="383"/>
      <c r="B49" s="383"/>
      <c r="C49" s="383"/>
      <c r="D49" s="383"/>
      <c r="E49" s="383"/>
      <c r="F49" s="383"/>
      <c r="G49" s="383"/>
      <c r="H49" s="390"/>
      <c r="I49" s="390"/>
      <c r="J49" s="386"/>
      <c r="K49" s="402"/>
      <c r="L49" s="310" t="str">
        <f>CONCATENATE('Fields names'!$A$108,":")</f>
        <v>Fabric:</v>
      </c>
      <c r="M49" s="311"/>
      <c r="N49" s="359"/>
      <c r="O49" s="226"/>
      <c r="P49" s="372"/>
      <c r="Q49" s="366"/>
      <c r="R49" s="366"/>
      <c r="S49" s="366"/>
      <c r="T49" s="333" t="s">
        <v>284</v>
      </c>
      <c r="U49" s="361"/>
      <c r="V49" s="190" t="str">
        <f>'Fields names'!$A$107</f>
        <v>Polystyrene</v>
      </c>
      <c r="W49" s="291">
        <v>0</v>
      </c>
      <c r="X49" s="333" t="s">
        <v>284</v>
      </c>
      <c r="Y49" s="331"/>
    </row>
    <row r="50" spans="1:25" ht="15.75" customHeight="1">
      <c r="A50" s="383"/>
      <c r="B50" s="383"/>
      <c r="C50" s="383"/>
      <c r="D50" s="383"/>
      <c r="E50" s="383"/>
      <c r="F50" s="383"/>
      <c r="G50" s="383"/>
      <c r="H50" s="390"/>
      <c r="I50" s="390"/>
      <c r="J50" s="386"/>
      <c r="K50" s="402"/>
      <c r="L50" s="291"/>
      <c r="M50" s="333" t="s">
        <v>284</v>
      </c>
      <c r="N50" s="333"/>
      <c r="O50" s="225" t="str">
        <f>'Fields names'!$A$208</f>
        <v>Certification number</v>
      </c>
      <c r="P50" s="292" t="str">
        <f>'Fields names'!$A$246</f>
        <v>Sole Material Composition</v>
      </c>
      <c r="Q50" s="320"/>
      <c r="R50" s="321"/>
      <c r="S50" s="286"/>
      <c r="T50" s="376" t="str">
        <f>'Fields names'!$A$220</f>
        <v>Dust bag (Y/N)</v>
      </c>
      <c r="U50" s="361"/>
      <c r="V50" s="190" t="str">
        <f>'Fields names'!$A$108</f>
        <v>Fabric</v>
      </c>
      <c r="W50" s="291">
        <v>0</v>
      </c>
      <c r="X50" s="333" t="s">
        <v>284</v>
      </c>
      <c r="Y50" s="335"/>
    </row>
    <row r="51" spans="1:25" ht="15.75" customHeight="1">
      <c r="A51" s="383"/>
      <c r="B51" s="383"/>
      <c r="C51" s="383"/>
      <c r="D51" s="383"/>
      <c r="E51" s="383"/>
      <c r="F51" s="383"/>
      <c r="G51" s="383"/>
      <c r="H51" s="390"/>
      <c r="I51" s="390"/>
      <c r="J51" s="386"/>
      <c r="K51" s="402"/>
      <c r="L51" s="291"/>
      <c r="M51" s="333" t="s">
        <v>284</v>
      </c>
      <c r="N51" s="333"/>
      <c r="O51" s="374"/>
      <c r="P51" s="293"/>
      <c r="Q51" s="322"/>
      <c r="R51" s="322"/>
      <c r="S51" s="323"/>
      <c r="T51" s="377"/>
      <c r="U51" s="361"/>
      <c r="V51" s="190" t="str">
        <f>'Fields names'!$A$109</f>
        <v>Wood</v>
      </c>
      <c r="W51" s="291">
        <v>0</v>
      </c>
      <c r="X5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51" s="350"/>
    </row>
    <row r="52" spans="1:25" ht="15.75" customHeight="1">
      <c r="A52" s="383"/>
      <c r="B52" s="383"/>
      <c r="C52" s="383"/>
      <c r="D52" s="383"/>
      <c r="E52" s="383"/>
      <c r="F52" s="383"/>
      <c r="G52" s="383"/>
      <c r="H52" s="390"/>
      <c r="I52" s="390"/>
      <c r="J52" s="386"/>
      <c r="K52" s="402"/>
      <c r="L52" s="291"/>
      <c r="M52" s="333" t="s">
        <v>284</v>
      </c>
      <c r="N52" s="333"/>
      <c r="O52" s="375"/>
      <c r="P52" s="232" t="s">
        <v>2425</v>
      </c>
      <c r="Q52" s="225" t="str">
        <f>'Fields names'!$A$277</f>
        <v>Material 1</v>
      </c>
      <c r="R52" s="225" t="str">
        <f>'Fields names'!$A$278</f>
        <v>Material 2</v>
      </c>
      <c r="S52" s="287" t="str">
        <f>'Fields names'!$A$279</f>
        <v>Material 3</v>
      </c>
      <c r="T52" s="333" t="s">
        <v>284</v>
      </c>
      <c r="U52" s="361"/>
      <c r="V52" s="190" t="str">
        <f>'Fields names'!$A$110</f>
        <v>Other Materials</v>
      </c>
      <c r="W52" s="291">
        <v>0</v>
      </c>
      <c r="X52" s="351"/>
      <c r="Y52" s="352"/>
    </row>
    <row r="53" spans="1:25" ht="15.75" customHeight="1">
      <c r="A53" s="383"/>
      <c r="B53" s="383"/>
      <c r="C53" s="383"/>
      <c r="D53" s="383"/>
      <c r="E53" s="383"/>
      <c r="F53" s="383"/>
      <c r="G53" s="383"/>
      <c r="H53" s="390"/>
      <c r="I53" s="390"/>
      <c r="J53" s="386"/>
      <c r="K53" s="402"/>
      <c r="L53" s="291"/>
      <c r="M53" s="333" t="s">
        <v>284</v>
      </c>
      <c r="N53" s="333"/>
      <c r="O53" s="226" t="str">
        <f>'Fields names'!$A$209</f>
        <v>Certification expiry date</v>
      </c>
      <c r="P53" s="363" t="str">
        <f>'Fields names'!$A$250</f>
        <v>Outer</v>
      </c>
      <c r="Q53" s="365" t="s">
        <v>284</v>
      </c>
      <c r="R53" s="365" t="s">
        <v>284</v>
      </c>
      <c r="S53" s="365" t="s">
        <v>284</v>
      </c>
      <c r="T53" s="367"/>
      <c r="U53" s="361"/>
      <c r="V53" s="190" t="s">
        <v>284</v>
      </c>
      <c r="W53" s="291">
        <v>0</v>
      </c>
      <c r="X53" s="351"/>
      <c r="Y53" s="352"/>
    </row>
    <row r="54" spans="1:25" ht="15.75" customHeight="1">
      <c r="A54" s="383"/>
      <c r="B54" s="383"/>
      <c r="C54" s="383"/>
      <c r="D54" s="383"/>
      <c r="E54" s="383"/>
      <c r="F54" s="383"/>
      <c r="G54" s="383"/>
      <c r="H54" s="390"/>
      <c r="I54" s="390"/>
      <c r="J54" s="386"/>
      <c r="K54" s="402"/>
      <c r="L54" s="312">
        <f>SUM(L50:L53)</f>
        <v>0</v>
      </c>
      <c r="M54" s="314" t="str" cm="1">
        <f t="array" ref="M54">_xlfn.IFS(L54=0,"tot",L54&lt;&gt;100,"&lt;error",L54=100,"tot")</f>
        <v>tot</v>
      </c>
      <c r="N54" s="333"/>
      <c r="O54" s="370"/>
      <c r="P54" s="364"/>
      <c r="Q54" s="366"/>
      <c r="R54" s="366"/>
      <c r="S54" s="366"/>
      <c r="T54" s="368"/>
      <c r="U54" s="361"/>
      <c r="V54" s="190" t="s">
        <v>284</v>
      </c>
      <c r="W54" s="291">
        <v>0</v>
      </c>
      <c r="X54" s="351"/>
      <c r="Y54" s="352"/>
    </row>
    <row r="55" spans="1:25" ht="15.75" customHeight="1">
      <c r="A55" s="383"/>
      <c r="B55" s="383"/>
      <c r="C55" s="383"/>
      <c r="D55" s="383"/>
      <c r="E55" s="383"/>
      <c r="F55" s="383"/>
      <c r="G55" s="383"/>
      <c r="H55" s="390"/>
      <c r="I55" s="390"/>
      <c r="J55" s="386"/>
      <c r="K55" s="402"/>
      <c r="L55" s="310" t="str">
        <f>CONCATENATE('Fields names'!$A$108,":")</f>
        <v>Fabric:</v>
      </c>
      <c r="M55" s="311"/>
      <c r="N55" s="333"/>
      <c r="O55" s="371"/>
      <c r="P55" s="364" t="str">
        <f>'Fields names'!$A$251</f>
        <v>Inner</v>
      </c>
      <c r="Q55" s="365" t="s">
        <v>284</v>
      </c>
      <c r="R55" s="365" t="s">
        <v>284</v>
      </c>
      <c r="S55" s="365" t="s">
        <v>284</v>
      </c>
      <c r="T55" s="368"/>
      <c r="U55" s="361"/>
      <c r="V55" s="190" t="s">
        <v>284</v>
      </c>
      <c r="W55" s="291">
        <v>0</v>
      </c>
      <c r="X55" s="351"/>
      <c r="Y55" s="352"/>
    </row>
    <row r="56" spans="1:25" ht="15.75" customHeight="1">
      <c r="A56" s="383"/>
      <c r="B56" s="383"/>
      <c r="C56" s="383"/>
      <c r="D56" s="383"/>
      <c r="E56" s="383"/>
      <c r="F56" s="383"/>
      <c r="G56" s="383"/>
      <c r="H56" s="390"/>
      <c r="I56" s="390"/>
      <c r="J56" s="386"/>
      <c r="K56" s="402"/>
      <c r="L56" s="291"/>
      <c r="M56" s="333" t="s">
        <v>284</v>
      </c>
      <c r="N56" s="353" t="s">
        <v>2525</v>
      </c>
      <c r="O56" s="226"/>
      <c r="P56" s="364"/>
      <c r="Q56" s="366"/>
      <c r="R56" s="366"/>
      <c r="S56" s="366"/>
      <c r="T56" s="368"/>
      <c r="U56" s="361"/>
      <c r="V56" s="190" t="s">
        <v>284</v>
      </c>
      <c r="W56" s="291">
        <v>0</v>
      </c>
      <c r="X56" s="351"/>
      <c r="Y56" s="352"/>
    </row>
    <row r="57" spans="1:25" ht="15.75" customHeight="1">
      <c r="A57" s="383"/>
      <c r="B57" s="383"/>
      <c r="C57" s="383"/>
      <c r="D57" s="383"/>
      <c r="E57" s="383"/>
      <c r="F57" s="383"/>
      <c r="G57" s="383"/>
      <c r="H57" s="390"/>
      <c r="I57" s="390"/>
      <c r="J57" s="386"/>
      <c r="K57" s="402"/>
      <c r="L57" s="291"/>
      <c r="M57" s="333" t="s">
        <v>284</v>
      </c>
      <c r="N57" s="354"/>
      <c r="O57" s="225" t="str">
        <f>'Fields names'!$A$208</f>
        <v>Certification number</v>
      </c>
      <c r="P57" s="364" t="str">
        <f>'Fields names'!$A$252</f>
        <v>Sole</v>
      </c>
      <c r="Q57" s="365" t="s">
        <v>284</v>
      </c>
      <c r="R57" s="365" t="s">
        <v>284</v>
      </c>
      <c r="S57" s="365" t="s">
        <v>284</v>
      </c>
      <c r="T57" s="368"/>
      <c r="U57" s="361"/>
      <c r="V57" s="190" t="s">
        <v>284</v>
      </c>
      <c r="W57" s="291">
        <v>0</v>
      </c>
      <c r="X57" s="351"/>
      <c r="Y57" s="352"/>
    </row>
    <row r="58" spans="1:25" ht="15.75" customHeight="1">
      <c r="A58" s="383"/>
      <c r="B58" s="383"/>
      <c r="C58" s="383"/>
      <c r="D58" s="383"/>
      <c r="E58" s="383"/>
      <c r="F58" s="383"/>
      <c r="G58" s="383"/>
      <c r="H58" s="390"/>
      <c r="I58" s="390"/>
      <c r="J58" s="386"/>
      <c r="K58" s="402"/>
      <c r="L58" s="291"/>
      <c r="M58" s="333" t="s">
        <v>284</v>
      </c>
      <c r="N58" s="354"/>
      <c r="O58" s="374"/>
      <c r="P58" s="372"/>
      <c r="Q58" s="366"/>
      <c r="R58" s="373"/>
      <c r="S58" s="373"/>
      <c r="T58" s="368"/>
      <c r="U58" s="361"/>
      <c r="V58" s="190" t="s">
        <v>284</v>
      </c>
      <c r="W58" s="291">
        <v>0</v>
      </c>
      <c r="X58" s="351"/>
      <c r="Y58" s="352"/>
    </row>
    <row r="59" spans="1:25" ht="15.75" customHeight="1">
      <c r="A59" s="383"/>
      <c r="B59" s="383"/>
      <c r="C59" s="383"/>
      <c r="D59" s="383"/>
      <c r="E59" s="383"/>
      <c r="F59" s="383"/>
      <c r="G59" s="383"/>
      <c r="H59" s="390"/>
      <c r="I59" s="390"/>
      <c r="J59" s="386"/>
      <c r="K59" s="402"/>
      <c r="L59" s="291"/>
      <c r="M59" s="333" t="s">
        <v>284</v>
      </c>
      <c r="N59" s="354"/>
      <c r="O59" s="375"/>
      <c r="P59" s="292" t="str">
        <f>'Fields names'!$A$246</f>
        <v>Sole Material Composition</v>
      </c>
      <c r="Q59" s="320"/>
      <c r="R59" s="321"/>
      <c r="S59" s="286"/>
      <c r="T59" s="368"/>
      <c r="U59" s="361"/>
      <c r="V59" s="190" t="s">
        <v>284</v>
      </c>
      <c r="W59" s="291">
        <v>0</v>
      </c>
      <c r="X59" s="351"/>
      <c r="Y59" s="352"/>
    </row>
    <row r="60" spans="1:25" ht="15.75" customHeight="1">
      <c r="A60" s="383"/>
      <c r="B60" s="383"/>
      <c r="C60" s="383"/>
      <c r="D60" s="383"/>
      <c r="E60" s="383"/>
      <c r="F60" s="383"/>
      <c r="G60" s="383"/>
      <c r="H60" s="390"/>
      <c r="I60" s="390"/>
      <c r="J60" s="386"/>
      <c r="K60" s="402"/>
      <c r="L60" s="313">
        <f>SUM(L56:L59)</f>
        <v>0</v>
      </c>
      <c r="M60" s="314" t="str" cm="1">
        <f t="array" ref="M60">_xlfn.IFS(L60=0,"tot",L60&lt;&gt;100,"&lt;error",L60=100,"tot")</f>
        <v>tot</v>
      </c>
      <c r="N60" s="355"/>
      <c r="O60" s="226" t="str">
        <f>'Fields names'!$A$209</f>
        <v>Certification expiry date</v>
      </c>
      <c r="P60" s="392"/>
      <c r="Q60" s="393"/>
      <c r="R60" s="393"/>
      <c r="S60" s="394"/>
      <c r="T60" s="368"/>
      <c r="U60" s="361"/>
      <c r="V60" s="190" t="s">
        <v>284</v>
      </c>
      <c r="W60" s="291">
        <v>0</v>
      </c>
      <c r="X60" s="351"/>
      <c r="Y60" s="352"/>
    </row>
    <row r="61" spans="1:25" ht="15.75" customHeight="1">
      <c r="A61" s="383"/>
      <c r="B61" s="383"/>
      <c r="C61" s="383"/>
      <c r="D61" s="383"/>
      <c r="E61" s="383"/>
      <c r="F61" s="383"/>
      <c r="G61" s="383"/>
      <c r="H61" s="390"/>
      <c r="I61" s="390"/>
      <c r="J61" s="386"/>
      <c r="K61" s="402"/>
      <c r="L61" s="378" t="str">
        <f>'Fields names'!$A$276</f>
        <v>Attention: all the above-mentioned information must appear on the garment label in Italian language.</v>
      </c>
      <c r="M61" s="379"/>
      <c r="N61" s="379"/>
      <c r="O61" s="370"/>
      <c r="P61" s="395"/>
      <c r="Q61" s="396"/>
      <c r="R61" s="396"/>
      <c r="S61" s="397"/>
      <c r="T61" s="368"/>
      <c r="U61" s="361"/>
      <c r="V61" s="190" t="s">
        <v>284</v>
      </c>
      <c r="W61" s="291">
        <v>0</v>
      </c>
      <c r="X61" s="356" t="str">
        <f>'drop down choices'!$DI$4</f>
        <v>FashionAndHomeTextilesQA@qvc.com</v>
      </c>
      <c r="Y61" s="357"/>
    </row>
    <row r="62" spans="1:25" ht="15.75" customHeight="1" thickBot="1">
      <c r="A62" s="384"/>
      <c r="B62" s="384"/>
      <c r="C62" s="384"/>
      <c r="D62" s="384"/>
      <c r="E62" s="384"/>
      <c r="F62" s="384"/>
      <c r="G62" s="384"/>
      <c r="H62" s="391"/>
      <c r="I62" s="391"/>
      <c r="J62" s="387"/>
      <c r="K62" s="403"/>
      <c r="L62" s="380"/>
      <c r="M62" s="381"/>
      <c r="N62" s="381"/>
      <c r="O62" s="371"/>
      <c r="P62" s="398"/>
      <c r="Q62" s="399"/>
      <c r="R62" s="399"/>
      <c r="S62" s="400"/>
      <c r="T62" s="369"/>
      <c r="U62" s="362"/>
      <c r="V62" s="190" t="s">
        <v>284</v>
      </c>
      <c r="W62" s="291">
        <v>0</v>
      </c>
      <c r="X62" s="337" t="str">
        <f>'Fields names'!$A$63</f>
        <v>Textile Construction</v>
      </c>
      <c r="Y62" s="336" t="s">
        <v>284</v>
      </c>
    </row>
    <row r="63" spans="1:25" ht="15.75" customHeight="1">
      <c r="A63" s="382"/>
      <c r="B63" s="382"/>
      <c r="C63" s="382"/>
      <c r="D63" s="382"/>
      <c r="E63" s="382"/>
      <c r="F63" s="382"/>
      <c r="G63" s="382"/>
      <c r="H63" s="389"/>
      <c r="I63" s="389"/>
      <c r="J63" s="338" t="s">
        <v>300</v>
      </c>
      <c r="K63" s="401"/>
      <c r="L63" s="310" t="str">
        <f>CONCATENATE('Fields names'!$A$108,":")</f>
        <v>Fabric:</v>
      </c>
      <c r="M63" s="332"/>
      <c r="N63" s="333" t="s">
        <v>2520</v>
      </c>
      <c r="O63" s="225" t="str">
        <f>'Fields names'!$A$208</f>
        <v>Certification number</v>
      </c>
      <c r="P63" s="232" t="s">
        <v>2425</v>
      </c>
      <c r="Q63" s="225" t="str">
        <f>'Fields names'!$A$277</f>
        <v>Material 1</v>
      </c>
      <c r="R63" s="225" t="str">
        <f>'Fields names'!$A$278</f>
        <v>Material 2</v>
      </c>
      <c r="S63" s="287" t="str">
        <f>'Fields names'!$A$279</f>
        <v>Material 3</v>
      </c>
      <c r="T63" s="376" t="str">
        <f>'Fields names'!$A$218</f>
        <v>Leaflets included? (Y/N) (bounce backs not permitted)</v>
      </c>
      <c r="U63" s="360"/>
      <c r="V63" s="220" t="str">
        <f>'Fields names'!$A$101</f>
        <v>Material Type</v>
      </c>
      <c r="W63" s="221" t="str">
        <f>'Fields names'!$A$97</f>
        <v>Weight (g)</v>
      </c>
      <c r="X63" s="333" t="s">
        <v>284</v>
      </c>
      <c r="Y63" s="331"/>
    </row>
    <row r="64" spans="1:25" ht="15.75" customHeight="1">
      <c r="A64" s="383"/>
      <c r="B64" s="383"/>
      <c r="C64" s="383"/>
      <c r="D64" s="383"/>
      <c r="E64" s="383"/>
      <c r="F64" s="383"/>
      <c r="G64" s="383"/>
      <c r="H64" s="390"/>
      <c r="I64" s="390"/>
      <c r="J64" s="385" t="str">
        <f>IF(J63=web!$A$1,web!$A$2,IF(J63=web!$B$1,web!$B$2,IF(J63=web!$C$1,web!$C$2,IF(J63=web!$D$1,web!$D$2,IF(J63=web!$E$1,web!$E$2,IF(J63=web!$F$1,web!$F$2,IF(J63=web!$G$1,web!$G$2,IF(J63=web!$H$1,web!$H$2,IF(J63=web!$I$1,web!$I$2,IF(J63=web!$J$1,web!$J$2,IF(J63=web!$K$1,web!$K$2,IF(J63=web!$L$1,web!$L$2,IF(J63=web!$M$1,web!$M$2,IF(J63=web!$N$1,web!$N$2,IF(J63=web!$O$1,web!$O$2,IF(J63=web!$P$1,web!$P$2,IF(J63=web!$Q$1,web!$Q$2,IF(J63=web!$R$1,web!$R$2,IF(J63=web!$S$1,web!$S$2,IF(J63=web!$T$1,web!$T$2,IF(J63=web!$U$1,web!$U$2,'Fields names'!$A$6)))))))))))))))))))))</f>
        <v>Select Category to visualize minimun content for LD</v>
      </c>
      <c r="K64" s="402"/>
      <c r="L64" s="312"/>
      <c r="M64" s="333" t="s">
        <v>284</v>
      </c>
      <c r="N64" s="333" t="s">
        <v>2521</v>
      </c>
      <c r="O64" s="374"/>
      <c r="P64" s="363" t="str">
        <f>'Fields names'!$A$250</f>
        <v>Outer</v>
      </c>
      <c r="Q64" s="365" t="s">
        <v>284</v>
      </c>
      <c r="R64" s="365" t="s">
        <v>284</v>
      </c>
      <c r="S64" s="365" t="s">
        <v>284</v>
      </c>
      <c r="T64" s="377"/>
      <c r="U64" s="361"/>
      <c r="V64" s="190" t="str">
        <f>'Fields names'!$A$102</f>
        <v>Aluminium</v>
      </c>
      <c r="W64" s="291">
        <v>0</v>
      </c>
      <c r="X64" s="333" t="s">
        <v>284</v>
      </c>
      <c r="Y64" s="331"/>
    </row>
    <row r="65" spans="1:25" ht="15.75" customHeight="1">
      <c r="A65" s="383"/>
      <c r="B65" s="383"/>
      <c r="C65" s="383"/>
      <c r="D65" s="383"/>
      <c r="E65" s="383"/>
      <c r="F65" s="383"/>
      <c r="G65" s="383"/>
      <c r="H65" s="390"/>
      <c r="I65" s="390"/>
      <c r="J65" s="386"/>
      <c r="K65" s="402"/>
      <c r="L65" s="312"/>
      <c r="M65" s="333" t="s">
        <v>284</v>
      </c>
      <c r="N65" s="333" t="s">
        <v>2522</v>
      </c>
      <c r="O65" s="375"/>
      <c r="P65" s="364"/>
      <c r="Q65" s="366"/>
      <c r="R65" s="366"/>
      <c r="S65" s="366"/>
      <c r="T65" s="333" t="s">
        <v>284</v>
      </c>
      <c r="U65" s="361"/>
      <c r="V65" s="190" t="str">
        <f>'Fields names'!$A$103</f>
        <v>Ferrous Metals</v>
      </c>
      <c r="W65" s="291">
        <v>0</v>
      </c>
      <c r="X65" s="333" t="s">
        <v>284</v>
      </c>
      <c r="Y65" s="331"/>
    </row>
    <row r="66" spans="1:25" ht="15.75" customHeight="1">
      <c r="A66" s="383"/>
      <c r="B66" s="383"/>
      <c r="C66" s="383"/>
      <c r="D66" s="383"/>
      <c r="E66" s="383"/>
      <c r="F66" s="383"/>
      <c r="G66" s="383"/>
      <c r="H66" s="390"/>
      <c r="I66" s="390"/>
      <c r="J66" s="386"/>
      <c r="K66" s="402"/>
      <c r="L66" s="312"/>
      <c r="M66" s="333" t="s">
        <v>284</v>
      </c>
      <c r="N66" s="333" t="s">
        <v>2523</v>
      </c>
      <c r="O66" s="226" t="str">
        <f>'Fields names'!$A$209</f>
        <v>Certification expiry date</v>
      </c>
      <c r="P66" s="364" t="str">
        <f>'Fields names'!$A$251</f>
        <v>Inner</v>
      </c>
      <c r="Q66" s="365" t="s">
        <v>284</v>
      </c>
      <c r="R66" s="365" t="s">
        <v>284</v>
      </c>
      <c r="S66" s="365" t="s">
        <v>284</v>
      </c>
      <c r="T66" s="376" t="str">
        <f>'Fields names'!$A$219</f>
        <v>Gift box included Y/N</v>
      </c>
      <c r="U66" s="361"/>
      <c r="V66" s="190" t="str">
        <f>'Fields names'!$A$104</f>
        <v>Glass</v>
      </c>
      <c r="W66" s="291">
        <v>0</v>
      </c>
      <c r="X66" s="333" t="s">
        <v>284</v>
      </c>
      <c r="Y66" s="331"/>
    </row>
    <row r="67" spans="1:25" ht="15.75" customHeight="1">
      <c r="A67" s="383"/>
      <c r="B67" s="383"/>
      <c r="C67" s="383"/>
      <c r="D67" s="383"/>
      <c r="E67" s="383"/>
      <c r="F67" s="383"/>
      <c r="G67" s="383"/>
      <c r="H67" s="390"/>
      <c r="I67" s="390"/>
      <c r="J67" s="386"/>
      <c r="K67" s="402"/>
      <c r="L67" s="312"/>
      <c r="M67" s="333" t="s">
        <v>284</v>
      </c>
      <c r="N67" s="333" t="s">
        <v>2524</v>
      </c>
      <c r="O67" s="370"/>
      <c r="P67" s="364"/>
      <c r="Q67" s="366"/>
      <c r="R67" s="366"/>
      <c r="S67" s="366"/>
      <c r="T67" s="388"/>
      <c r="U67" s="361"/>
      <c r="V67" s="190" t="str">
        <f>'Fields names'!$A$105</f>
        <v>Paper/Card</v>
      </c>
      <c r="W67" s="291">
        <v>0</v>
      </c>
      <c r="X67" s="333" t="s">
        <v>284</v>
      </c>
      <c r="Y67" s="331"/>
    </row>
    <row r="68" spans="1:25" ht="15.75" customHeight="1">
      <c r="A68" s="383"/>
      <c r="B68" s="383"/>
      <c r="C68" s="383"/>
      <c r="D68" s="383"/>
      <c r="E68" s="383"/>
      <c r="F68" s="383"/>
      <c r="G68" s="383"/>
      <c r="H68" s="390"/>
      <c r="I68" s="390"/>
      <c r="J68" s="386"/>
      <c r="K68" s="402"/>
      <c r="L68" s="312">
        <f>SUM(L64:L67)</f>
        <v>0</v>
      </c>
      <c r="M68" s="314" t="str" cm="1">
        <f t="array" ref="M68">_xlfn.IFS(L68=0,"tot",L68&lt;&gt;100,"&lt;error",L68=100,"% tot")</f>
        <v>tot</v>
      </c>
      <c r="N68" s="358" t="str">
        <f>'Fields names'!$A$226</f>
        <v>Additional Care Instruction</v>
      </c>
      <c r="O68" s="371"/>
      <c r="P68" s="364" t="str">
        <f>'Fields names'!$A$252</f>
        <v>Sole</v>
      </c>
      <c r="Q68" s="365" t="s">
        <v>284</v>
      </c>
      <c r="R68" s="365" t="s">
        <v>284</v>
      </c>
      <c r="S68" s="365" t="s">
        <v>284</v>
      </c>
      <c r="T68" s="377"/>
      <c r="U68" s="361"/>
      <c r="V68" s="190" t="str">
        <f>'Fields names'!$A$106</f>
        <v>Plastic</v>
      </c>
      <c r="W68" s="291">
        <v>0</v>
      </c>
      <c r="X68" s="333" t="s">
        <v>284</v>
      </c>
      <c r="Y68" s="331"/>
    </row>
    <row r="69" spans="1:25" ht="15.75" customHeight="1">
      <c r="A69" s="383"/>
      <c r="B69" s="383"/>
      <c r="C69" s="383"/>
      <c r="D69" s="383"/>
      <c r="E69" s="383"/>
      <c r="F69" s="383"/>
      <c r="G69" s="383"/>
      <c r="H69" s="390"/>
      <c r="I69" s="390"/>
      <c r="J69" s="386"/>
      <c r="K69" s="402"/>
      <c r="L69" s="310" t="str">
        <f>CONCATENATE('Fields names'!$A$108,":")</f>
        <v>Fabric:</v>
      </c>
      <c r="M69" s="311"/>
      <c r="N69" s="359"/>
      <c r="O69" s="226"/>
      <c r="P69" s="372"/>
      <c r="Q69" s="366"/>
      <c r="R69" s="366"/>
      <c r="S69" s="366"/>
      <c r="T69" s="333" t="s">
        <v>284</v>
      </c>
      <c r="U69" s="361"/>
      <c r="V69" s="190" t="str">
        <f>'Fields names'!$A$107</f>
        <v>Polystyrene</v>
      </c>
      <c r="W69" s="291">
        <v>0</v>
      </c>
      <c r="X69" s="333" t="s">
        <v>284</v>
      </c>
      <c r="Y69" s="331"/>
    </row>
    <row r="70" spans="1:25" ht="15.75" customHeight="1">
      <c r="A70" s="383"/>
      <c r="B70" s="383"/>
      <c r="C70" s="383"/>
      <c r="D70" s="383"/>
      <c r="E70" s="383"/>
      <c r="F70" s="383"/>
      <c r="G70" s="383"/>
      <c r="H70" s="390"/>
      <c r="I70" s="390"/>
      <c r="J70" s="386"/>
      <c r="K70" s="402"/>
      <c r="L70" s="291"/>
      <c r="M70" s="333" t="s">
        <v>284</v>
      </c>
      <c r="N70" s="333"/>
      <c r="O70" s="225" t="str">
        <f>'Fields names'!$A$208</f>
        <v>Certification number</v>
      </c>
      <c r="P70" s="292" t="str">
        <f>'Fields names'!$A$246</f>
        <v>Sole Material Composition</v>
      </c>
      <c r="Q70" s="320"/>
      <c r="R70" s="321"/>
      <c r="S70" s="286"/>
      <c r="T70" s="376" t="str">
        <f>'Fields names'!$A$220</f>
        <v>Dust bag (Y/N)</v>
      </c>
      <c r="U70" s="361"/>
      <c r="V70" s="190" t="str">
        <f>'Fields names'!$A$108</f>
        <v>Fabric</v>
      </c>
      <c r="W70" s="291">
        <v>0</v>
      </c>
      <c r="X70" s="333" t="s">
        <v>284</v>
      </c>
      <c r="Y70" s="335"/>
    </row>
    <row r="71" spans="1:25" ht="15.75" customHeight="1">
      <c r="A71" s="383"/>
      <c r="B71" s="383"/>
      <c r="C71" s="383"/>
      <c r="D71" s="383"/>
      <c r="E71" s="383"/>
      <c r="F71" s="383"/>
      <c r="G71" s="383"/>
      <c r="H71" s="390"/>
      <c r="I71" s="390"/>
      <c r="J71" s="386"/>
      <c r="K71" s="402"/>
      <c r="L71" s="291"/>
      <c r="M71" s="333" t="s">
        <v>284</v>
      </c>
      <c r="N71" s="333"/>
      <c r="O71" s="374"/>
      <c r="P71" s="293"/>
      <c r="Q71" s="322"/>
      <c r="R71" s="322"/>
      <c r="S71" s="323"/>
      <c r="T71" s="377"/>
      <c r="U71" s="361"/>
      <c r="V71" s="190" t="str">
        <f>'Fields names'!$A$109</f>
        <v>Wood</v>
      </c>
      <c r="W71" s="291">
        <v>0</v>
      </c>
      <c r="X7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71" s="350"/>
    </row>
    <row r="72" spans="1:25" ht="15.75" customHeight="1">
      <c r="A72" s="383"/>
      <c r="B72" s="383"/>
      <c r="C72" s="383"/>
      <c r="D72" s="383"/>
      <c r="E72" s="383"/>
      <c r="F72" s="383"/>
      <c r="G72" s="383"/>
      <c r="H72" s="390"/>
      <c r="I72" s="390"/>
      <c r="J72" s="386"/>
      <c r="K72" s="402"/>
      <c r="L72" s="291"/>
      <c r="M72" s="333" t="s">
        <v>284</v>
      </c>
      <c r="N72" s="333"/>
      <c r="O72" s="375"/>
      <c r="P72" s="232" t="s">
        <v>2425</v>
      </c>
      <c r="Q72" s="225" t="str">
        <f>'Fields names'!$A$277</f>
        <v>Material 1</v>
      </c>
      <c r="R72" s="225" t="str">
        <f>'Fields names'!$A$278</f>
        <v>Material 2</v>
      </c>
      <c r="S72" s="287" t="str">
        <f>'Fields names'!$A$279</f>
        <v>Material 3</v>
      </c>
      <c r="T72" s="333" t="s">
        <v>284</v>
      </c>
      <c r="U72" s="361"/>
      <c r="V72" s="190" t="str">
        <f>'Fields names'!$A$110</f>
        <v>Other Materials</v>
      </c>
      <c r="W72" s="291">
        <v>0</v>
      </c>
      <c r="X72" s="351"/>
      <c r="Y72" s="352"/>
    </row>
    <row r="73" spans="1:25" ht="15.75" customHeight="1">
      <c r="A73" s="383"/>
      <c r="B73" s="383"/>
      <c r="C73" s="383"/>
      <c r="D73" s="383"/>
      <c r="E73" s="383"/>
      <c r="F73" s="383"/>
      <c r="G73" s="383"/>
      <c r="H73" s="390"/>
      <c r="I73" s="390"/>
      <c r="J73" s="386"/>
      <c r="K73" s="402"/>
      <c r="L73" s="291"/>
      <c r="M73" s="333" t="s">
        <v>284</v>
      </c>
      <c r="N73" s="333"/>
      <c r="O73" s="226" t="str">
        <f>'Fields names'!$A$209</f>
        <v>Certification expiry date</v>
      </c>
      <c r="P73" s="363" t="str">
        <f>'Fields names'!$A$250</f>
        <v>Outer</v>
      </c>
      <c r="Q73" s="365" t="s">
        <v>284</v>
      </c>
      <c r="R73" s="365" t="s">
        <v>284</v>
      </c>
      <c r="S73" s="365" t="s">
        <v>284</v>
      </c>
      <c r="T73" s="367"/>
      <c r="U73" s="361"/>
      <c r="V73" s="190" t="s">
        <v>284</v>
      </c>
      <c r="W73" s="291">
        <v>0</v>
      </c>
      <c r="X73" s="351"/>
      <c r="Y73" s="352"/>
    </row>
    <row r="74" spans="1:25" ht="15.75" customHeight="1">
      <c r="A74" s="383"/>
      <c r="B74" s="383"/>
      <c r="C74" s="383"/>
      <c r="D74" s="383"/>
      <c r="E74" s="383"/>
      <c r="F74" s="383"/>
      <c r="G74" s="383"/>
      <c r="H74" s="390"/>
      <c r="I74" s="390"/>
      <c r="J74" s="386"/>
      <c r="K74" s="402"/>
      <c r="L74" s="312">
        <f>SUM(L70:L73)</f>
        <v>0</v>
      </c>
      <c r="M74" s="314" t="str" cm="1">
        <f t="array" ref="M74">_xlfn.IFS(L74=0,"tot",L74&lt;&gt;100,"&lt;error",L74=100,"tot")</f>
        <v>tot</v>
      </c>
      <c r="N74" s="333"/>
      <c r="O74" s="370"/>
      <c r="P74" s="364"/>
      <c r="Q74" s="366"/>
      <c r="R74" s="366"/>
      <c r="S74" s="366"/>
      <c r="T74" s="368"/>
      <c r="U74" s="361"/>
      <c r="V74" s="190" t="s">
        <v>284</v>
      </c>
      <c r="W74" s="291">
        <v>0</v>
      </c>
      <c r="X74" s="351"/>
      <c r="Y74" s="352"/>
    </row>
    <row r="75" spans="1:25" ht="15.75" customHeight="1">
      <c r="A75" s="383"/>
      <c r="B75" s="383"/>
      <c r="C75" s="383"/>
      <c r="D75" s="383"/>
      <c r="E75" s="383"/>
      <c r="F75" s="383"/>
      <c r="G75" s="383"/>
      <c r="H75" s="390"/>
      <c r="I75" s="390"/>
      <c r="J75" s="386"/>
      <c r="K75" s="402"/>
      <c r="L75" s="310" t="str">
        <f>CONCATENATE('Fields names'!$A$108,":")</f>
        <v>Fabric:</v>
      </c>
      <c r="M75" s="311"/>
      <c r="N75" s="333"/>
      <c r="O75" s="371"/>
      <c r="P75" s="364" t="str">
        <f>'Fields names'!$A$251</f>
        <v>Inner</v>
      </c>
      <c r="Q75" s="365" t="s">
        <v>284</v>
      </c>
      <c r="R75" s="365" t="s">
        <v>284</v>
      </c>
      <c r="S75" s="365" t="s">
        <v>284</v>
      </c>
      <c r="T75" s="368"/>
      <c r="U75" s="361"/>
      <c r="V75" s="190" t="s">
        <v>284</v>
      </c>
      <c r="W75" s="291">
        <v>0</v>
      </c>
      <c r="X75" s="351"/>
      <c r="Y75" s="352"/>
    </row>
    <row r="76" spans="1:25" ht="15.75" customHeight="1">
      <c r="A76" s="383"/>
      <c r="B76" s="383"/>
      <c r="C76" s="383"/>
      <c r="D76" s="383"/>
      <c r="E76" s="383"/>
      <c r="F76" s="383"/>
      <c r="G76" s="383"/>
      <c r="H76" s="390"/>
      <c r="I76" s="390"/>
      <c r="J76" s="386"/>
      <c r="K76" s="402"/>
      <c r="L76" s="291"/>
      <c r="M76" s="333" t="s">
        <v>284</v>
      </c>
      <c r="N76" s="353" t="s">
        <v>2525</v>
      </c>
      <c r="O76" s="226"/>
      <c r="P76" s="364"/>
      <c r="Q76" s="366"/>
      <c r="R76" s="366"/>
      <c r="S76" s="366"/>
      <c r="T76" s="368"/>
      <c r="U76" s="361"/>
      <c r="V76" s="190" t="s">
        <v>284</v>
      </c>
      <c r="W76" s="291">
        <v>0</v>
      </c>
      <c r="X76" s="351"/>
      <c r="Y76" s="352"/>
    </row>
    <row r="77" spans="1:25" ht="15.75" customHeight="1">
      <c r="A77" s="383"/>
      <c r="B77" s="383"/>
      <c r="C77" s="383"/>
      <c r="D77" s="383"/>
      <c r="E77" s="383"/>
      <c r="F77" s="383"/>
      <c r="G77" s="383"/>
      <c r="H77" s="390"/>
      <c r="I77" s="390"/>
      <c r="J77" s="386"/>
      <c r="K77" s="402"/>
      <c r="L77" s="291"/>
      <c r="M77" s="333" t="s">
        <v>284</v>
      </c>
      <c r="N77" s="354"/>
      <c r="O77" s="225" t="str">
        <f>'Fields names'!$A$208</f>
        <v>Certification number</v>
      </c>
      <c r="P77" s="364" t="str">
        <f>'Fields names'!$A$252</f>
        <v>Sole</v>
      </c>
      <c r="Q77" s="365" t="s">
        <v>284</v>
      </c>
      <c r="R77" s="365" t="s">
        <v>284</v>
      </c>
      <c r="S77" s="365" t="s">
        <v>284</v>
      </c>
      <c r="T77" s="368"/>
      <c r="U77" s="361"/>
      <c r="V77" s="190" t="s">
        <v>284</v>
      </c>
      <c r="W77" s="291">
        <v>0</v>
      </c>
      <c r="X77" s="351"/>
      <c r="Y77" s="352"/>
    </row>
    <row r="78" spans="1:25" ht="15.75" customHeight="1">
      <c r="A78" s="383"/>
      <c r="B78" s="383"/>
      <c r="C78" s="383"/>
      <c r="D78" s="383"/>
      <c r="E78" s="383"/>
      <c r="F78" s="383"/>
      <c r="G78" s="383"/>
      <c r="H78" s="390"/>
      <c r="I78" s="390"/>
      <c r="J78" s="386"/>
      <c r="K78" s="402"/>
      <c r="L78" s="291"/>
      <c r="M78" s="333" t="s">
        <v>284</v>
      </c>
      <c r="N78" s="354"/>
      <c r="O78" s="374"/>
      <c r="P78" s="372"/>
      <c r="Q78" s="366"/>
      <c r="R78" s="373"/>
      <c r="S78" s="373"/>
      <c r="T78" s="368"/>
      <c r="U78" s="361"/>
      <c r="V78" s="190" t="s">
        <v>284</v>
      </c>
      <c r="W78" s="291">
        <v>0</v>
      </c>
      <c r="X78" s="351"/>
      <c r="Y78" s="352"/>
    </row>
    <row r="79" spans="1:25" ht="15.75" customHeight="1">
      <c r="A79" s="383"/>
      <c r="B79" s="383"/>
      <c r="C79" s="383"/>
      <c r="D79" s="383"/>
      <c r="E79" s="383"/>
      <c r="F79" s="383"/>
      <c r="G79" s="383"/>
      <c r="H79" s="390"/>
      <c r="I79" s="390"/>
      <c r="J79" s="386"/>
      <c r="K79" s="402"/>
      <c r="L79" s="291"/>
      <c r="M79" s="333" t="s">
        <v>284</v>
      </c>
      <c r="N79" s="354"/>
      <c r="O79" s="375"/>
      <c r="P79" s="292" t="str">
        <f>'Fields names'!$A$246</f>
        <v>Sole Material Composition</v>
      </c>
      <c r="Q79" s="320"/>
      <c r="R79" s="321"/>
      <c r="S79" s="286"/>
      <c r="T79" s="368"/>
      <c r="U79" s="361"/>
      <c r="V79" s="190" t="s">
        <v>284</v>
      </c>
      <c r="W79" s="291">
        <v>0</v>
      </c>
      <c r="X79" s="351"/>
      <c r="Y79" s="352"/>
    </row>
    <row r="80" spans="1:25" ht="15.75" customHeight="1">
      <c r="A80" s="383"/>
      <c r="B80" s="383"/>
      <c r="C80" s="383"/>
      <c r="D80" s="383"/>
      <c r="E80" s="383"/>
      <c r="F80" s="383"/>
      <c r="G80" s="383"/>
      <c r="H80" s="390"/>
      <c r="I80" s="390"/>
      <c r="J80" s="386"/>
      <c r="K80" s="402"/>
      <c r="L80" s="313">
        <f>SUM(L76:L79)</f>
        <v>0</v>
      </c>
      <c r="M80" s="314" t="str" cm="1">
        <f t="array" ref="M80">_xlfn.IFS(L80=0,"tot",L80&lt;&gt;100,"&lt;error",L80=100,"tot")</f>
        <v>tot</v>
      </c>
      <c r="N80" s="355"/>
      <c r="O80" s="226" t="str">
        <f>'Fields names'!$A$209</f>
        <v>Certification expiry date</v>
      </c>
      <c r="P80" s="392"/>
      <c r="Q80" s="393"/>
      <c r="R80" s="393"/>
      <c r="S80" s="394"/>
      <c r="T80" s="368"/>
      <c r="U80" s="361"/>
      <c r="V80" s="190" t="s">
        <v>284</v>
      </c>
      <c r="W80" s="291">
        <v>0</v>
      </c>
      <c r="X80" s="351"/>
      <c r="Y80" s="352"/>
    </row>
    <row r="81" spans="1:25" ht="15.75" customHeight="1">
      <c r="A81" s="383"/>
      <c r="B81" s="383"/>
      <c r="C81" s="383"/>
      <c r="D81" s="383"/>
      <c r="E81" s="383"/>
      <c r="F81" s="383"/>
      <c r="G81" s="383"/>
      <c r="H81" s="390"/>
      <c r="I81" s="390"/>
      <c r="J81" s="386"/>
      <c r="K81" s="402"/>
      <c r="L81" s="378" t="str">
        <f>'Fields names'!$A$276</f>
        <v>Attention: all the above-mentioned information must appear on the garment label in Italian language.</v>
      </c>
      <c r="M81" s="379"/>
      <c r="N81" s="379"/>
      <c r="O81" s="370"/>
      <c r="P81" s="395"/>
      <c r="Q81" s="396"/>
      <c r="R81" s="396"/>
      <c r="S81" s="397"/>
      <c r="T81" s="368"/>
      <c r="U81" s="361"/>
      <c r="V81" s="190" t="s">
        <v>284</v>
      </c>
      <c r="W81" s="291">
        <v>0</v>
      </c>
      <c r="X81" s="356" t="str">
        <f>'drop down choices'!$DI$4</f>
        <v>FashionAndHomeTextilesQA@qvc.com</v>
      </c>
      <c r="Y81" s="357"/>
    </row>
    <row r="82" spans="1:25" ht="15.75" customHeight="1" thickBot="1">
      <c r="A82" s="384"/>
      <c r="B82" s="384"/>
      <c r="C82" s="384"/>
      <c r="D82" s="384"/>
      <c r="E82" s="384"/>
      <c r="F82" s="384"/>
      <c r="G82" s="384"/>
      <c r="H82" s="391"/>
      <c r="I82" s="391"/>
      <c r="J82" s="387"/>
      <c r="K82" s="403"/>
      <c r="L82" s="380"/>
      <c r="M82" s="381"/>
      <c r="N82" s="381"/>
      <c r="O82" s="371"/>
      <c r="P82" s="398"/>
      <c r="Q82" s="399"/>
      <c r="R82" s="399"/>
      <c r="S82" s="400"/>
      <c r="T82" s="369"/>
      <c r="U82" s="362"/>
      <c r="V82" s="190" t="s">
        <v>284</v>
      </c>
      <c r="W82" s="291">
        <v>0</v>
      </c>
      <c r="X82" s="337" t="str">
        <f>'Fields names'!$A$63</f>
        <v>Textile Construction</v>
      </c>
      <c r="Y82" s="336" t="s">
        <v>284</v>
      </c>
    </row>
    <row r="83" spans="1:25" ht="15.75" customHeight="1">
      <c r="A83" s="382"/>
      <c r="B83" s="382"/>
      <c r="C83" s="382"/>
      <c r="D83" s="382"/>
      <c r="E83" s="382"/>
      <c r="F83" s="382"/>
      <c r="G83" s="382"/>
      <c r="H83" s="389"/>
      <c r="I83" s="389"/>
      <c r="J83" s="338" t="s">
        <v>300</v>
      </c>
      <c r="K83" s="401"/>
      <c r="L83" s="310" t="str">
        <f>CONCATENATE('Fields names'!$A$108,":")</f>
        <v>Fabric:</v>
      </c>
      <c r="M83" s="332"/>
      <c r="N83" s="333" t="s">
        <v>2520</v>
      </c>
      <c r="O83" s="225" t="str">
        <f>'Fields names'!$A$208</f>
        <v>Certification number</v>
      </c>
      <c r="P83" s="232" t="s">
        <v>2425</v>
      </c>
      <c r="Q83" s="225" t="str">
        <f>'Fields names'!$A$277</f>
        <v>Material 1</v>
      </c>
      <c r="R83" s="225" t="str">
        <f>'Fields names'!$A$278</f>
        <v>Material 2</v>
      </c>
      <c r="S83" s="287" t="str">
        <f>'Fields names'!$A$279</f>
        <v>Material 3</v>
      </c>
      <c r="T83" s="376" t="str">
        <f>'Fields names'!$A$218</f>
        <v>Leaflets included? (Y/N) (bounce backs not permitted)</v>
      </c>
      <c r="U83" s="360"/>
      <c r="V83" s="220" t="str">
        <f>'Fields names'!$A$101</f>
        <v>Material Type</v>
      </c>
      <c r="W83" s="221" t="str">
        <f>'Fields names'!$A$97</f>
        <v>Weight (g)</v>
      </c>
      <c r="X83" s="333" t="s">
        <v>284</v>
      </c>
      <c r="Y83" s="331"/>
    </row>
    <row r="84" spans="1:25" ht="15.75" customHeight="1">
      <c r="A84" s="383"/>
      <c r="B84" s="383"/>
      <c r="C84" s="383"/>
      <c r="D84" s="383"/>
      <c r="E84" s="383"/>
      <c r="F84" s="383"/>
      <c r="G84" s="383"/>
      <c r="H84" s="390"/>
      <c r="I84" s="390"/>
      <c r="J84" s="385" t="str">
        <f>IF(J83=web!$A$1,web!$A$2,IF(J83=web!$B$1,web!$B$2,IF(J83=web!$C$1,web!$C$2,IF(J83=web!$D$1,web!$D$2,IF(J83=web!$E$1,web!$E$2,IF(J83=web!$F$1,web!$F$2,IF(J83=web!$G$1,web!$G$2,IF(J83=web!$H$1,web!$H$2,IF(J83=web!$I$1,web!$I$2,IF(J83=web!$J$1,web!$J$2,IF(J83=web!$K$1,web!$K$2,IF(J83=web!$L$1,web!$L$2,IF(J83=web!$M$1,web!$M$2,IF(J83=web!$N$1,web!$N$2,IF(J83=web!$O$1,web!$O$2,IF(J83=web!$P$1,web!$P$2,IF(J83=web!$Q$1,web!$Q$2,IF(J83=web!$R$1,web!$R$2,IF(J83=web!$S$1,web!$S$2,IF(J83=web!$T$1,web!$T$2,IF(J83=web!$U$1,web!$U$2,'Fields names'!$A$6)))))))))))))))))))))</f>
        <v>Select Category to visualize minimun content for LD</v>
      </c>
      <c r="K84" s="402"/>
      <c r="L84" s="312"/>
      <c r="M84" s="333" t="s">
        <v>284</v>
      </c>
      <c r="N84" s="333" t="s">
        <v>2521</v>
      </c>
      <c r="O84" s="374"/>
      <c r="P84" s="363" t="str">
        <f>'Fields names'!$A$250</f>
        <v>Outer</v>
      </c>
      <c r="Q84" s="365" t="s">
        <v>284</v>
      </c>
      <c r="R84" s="365" t="s">
        <v>284</v>
      </c>
      <c r="S84" s="365" t="s">
        <v>284</v>
      </c>
      <c r="T84" s="377"/>
      <c r="U84" s="361"/>
      <c r="V84" s="190" t="str">
        <f>'Fields names'!$A$102</f>
        <v>Aluminium</v>
      </c>
      <c r="W84" s="291">
        <v>0</v>
      </c>
      <c r="X84" s="333" t="s">
        <v>284</v>
      </c>
      <c r="Y84" s="331"/>
    </row>
    <row r="85" spans="1:25" ht="15.75" customHeight="1">
      <c r="A85" s="383"/>
      <c r="B85" s="383"/>
      <c r="C85" s="383"/>
      <c r="D85" s="383"/>
      <c r="E85" s="383"/>
      <c r="F85" s="383"/>
      <c r="G85" s="383"/>
      <c r="H85" s="390"/>
      <c r="I85" s="390"/>
      <c r="J85" s="386"/>
      <c r="K85" s="402"/>
      <c r="L85" s="312"/>
      <c r="M85" s="333" t="s">
        <v>284</v>
      </c>
      <c r="N85" s="333" t="s">
        <v>2522</v>
      </c>
      <c r="O85" s="375"/>
      <c r="P85" s="364"/>
      <c r="Q85" s="366"/>
      <c r="R85" s="366"/>
      <c r="S85" s="366"/>
      <c r="T85" s="333" t="s">
        <v>284</v>
      </c>
      <c r="U85" s="361"/>
      <c r="V85" s="190" t="str">
        <f>'Fields names'!$A$103</f>
        <v>Ferrous Metals</v>
      </c>
      <c r="W85" s="291">
        <v>0</v>
      </c>
      <c r="X85" s="333" t="s">
        <v>284</v>
      </c>
      <c r="Y85" s="331"/>
    </row>
    <row r="86" spans="1:25" ht="15.75" customHeight="1">
      <c r="A86" s="383"/>
      <c r="B86" s="383"/>
      <c r="C86" s="383"/>
      <c r="D86" s="383"/>
      <c r="E86" s="383"/>
      <c r="F86" s="383"/>
      <c r="G86" s="383"/>
      <c r="H86" s="390"/>
      <c r="I86" s="390"/>
      <c r="J86" s="386"/>
      <c r="K86" s="402"/>
      <c r="L86" s="312"/>
      <c r="M86" s="333" t="s">
        <v>284</v>
      </c>
      <c r="N86" s="333" t="s">
        <v>2523</v>
      </c>
      <c r="O86" s="226" t="str">
        <f>'Fields names'!$A$209</f>
        <v>Certification expiry date</v>
      </c>
      <c r="P86" s="364" t="str">
        <f>'Fields names'!$A$251</f>
        <v>Inner</v>
      </c>
      <c r="Q86" s="365" t="s">
        <v>284</v>
      </c>
      <c r="R86" s="365" t="s">
        <v>284</v>
      </c>
      <c r="S86" s="365" t="s">
        <v>284</v>
      </c>
      <c r="T86" s="376" t="str">
        <f>'Fields names'!$A$219</f>
        <v>Gift box included Y/N</v>
      </c>
      <c r="U86" s="361"/>
      <c r="V86" s="190" t="str">
        <f>'Fields names'!$A$104</f>
        <v>Glass</v>
      </c>
      <c r="W86" s="291">
        <v>0</v>
      </c>
      <c r="X86" s="333" t="s">
        <v>284</v>
      </c>
      <c r="Y86" s="331"/>
    </row>
    <row r="87" spans="1:25" ht="15.75" customHeight="1">
      <c r="A87" s="383"/>
      <c r="B87" s="383"/>
      <c r="C87" s="383"/>
      <c r="D87" s="383"/>
      <c r="E87" s="383"/>
      <c r="F87" s="383"/>
      <c r="G87" s="383"/>
      <c r="H87" s="390"/>
      <c r="I87" s="390"/>
      <c r="J87" s="386"/>
      <c r="K87" s="402"/>
      <c r="L87" s="312"/>
      <c r="M87" s="333" t="s">
        <v>284</v>
      </c>
      <c r="N87" s="333" t="s">
        <v>2524</v>
      </c>
      <c r="O87" s="370"/>
      <c r="P87" s="364"/>
      <c r="Q87" s="366"/>
      <c r="R87" s="366"/>
      <c r="S87" s="366"/>
      <c r="T87" s="388"/>
      <c r="U87" s="361"/>
      <c r="V87" s="190" t="str">
        <f>'Fields names'!$A$105</f>
        <v>Paper/Card</v>
      </c>
      <c r="W87" s="291">
        <v>0</v>
      </c>
      <c r="X87" s="333" t="s">
        <v>284</v>
      </c>
      <c r="Y87" s="331"/>
    </row>
    <row r="88" spans="1:25" ht="15.75" customHeight="1">
      <c r="A88" s="383"/>
      <c r="B88" s="383"/>
      <c r="C88" s="383"/>
      <c r="D88" s="383"/>
      <c r="E88" s="383"/>
      <c r="F88" s="383"/>
      <c r="G88" s="383"/>
      <c r="H88" s="390"/>
      <c r="I88" s="390"/>
      <c r="J88" s="386"/>
      <c r="K88" s="402"/>
      <c r="L88" s="312">
        <f>SUM(L84:L87)</f>
        <v>0</v>
      </c>
      <c r="M88" s="314" t="str" cm="1">
        <f t="array" ref="M88">_xlfn.IFS(L88=0,"tot",L88&lt;&gt;100,"&lt;error",L88=100,"% tot")</f>
        <v>tot</v>
      </c>
      <c r="N88" s="358" t="str">
        <f>'Fields names'!$A$226</f>
        <v>Additional Care Instruction</v>
      </c>
      <c r="O88" s="371"/>
      <c r="P88" s="364" t="str">
        <f>'Fields names'!$A$252</f>
        <v>Sole</v>
      </c>
      <c r="Q88" s="365" t="s">
        <v>284</v>
      </c>
      <c r="R88" s="365" t="s">
        <v>284</v>
      </c>
      <c r="S88" s="365" t="s">
        <v>284</v>
      </c>
      <c r="T88" s="377"/>
      <c r="U88" s="361"/>
      <c r="V88" s="190" t="str">
        <f>'Fields names'!$A$106</f>
        <v>Plastic</v>
      </c>
      <c r="W88" s="291">
        <v>0</v>
      </c>
      <c r="X88" s="333" t="s">
        <v>284</v>
      </c>
      <c r="Y88" s="331"/>
    </row>
    <row r="89" spans="1:25" ht="15.75" customHeight="1">
      <c r="A89" s="383"/>
      <c r="B89" s="383"/>
      <c r="C89" s="383"/>
      <c r="D89" s="383"/>
      <c r="E89" s="383"/>
      <c r="F89" s="383"/>
      <c r="G89" s="383"/>
      <c r="H89" s="390"/>
      <c r="I89" s="390"/>
      <c r="J89" s="386"/>
      <c r="K89" s="402"/>
      <c r="L89" s="310" t="str">
        <f>CONCATENATE('Fields names'!$A$108,":")</f>
        <v>Fabric:</v>
      </c>
      <c r="M89" s="311"/>
      <c r="N89" s="359"/>
      <c r="O89" s="226"/>
      <c r="P89" s="372"/>
      <c r="Q89" s="366"/>
      <c r="R89" s="366"/>
      <c r="S89" s="366"/>
      <c r="T89" s="333" t="s">
        <v>284</v>
      </c>
      <c r="U89" s="361"/>
      <c r="V89" s="190" t="str">
        <f>'Fields names'!$A$107</f>
        <v>Polystyrene</v>
      </c>
      <c r="W89" s="291">
        <v>0</v>
      </c>
      <c r="X89" s="333" t="s">
        <v>284</v>
      </c>
      <c r="Y89" s="331"/>
    </row>
    <row r="90" spans="1:25" ht="15.75" customHeight="1">
      <c r="A90" s="383"/>
      <c r="B90" s="383"/>
      <c r="C90" s="383"/>
      <c r="D90" s="383"/>
      <c r="E90" s="383"/>
      <c r="F90" s="383"/>
      <c r="G90" s="383"/>
      <c r="H90" s="390"/>
      <c r="I90" s="390"/>
      <c r="J90" s="386"/>
      <c r="K90" s="402"/>
      <c r="L90" s="291"/>
      <c r="M90" s="333" t="s">
        <v>284</v>
      </c>
      <c r="N90" s="333"/>
      <c r="O90" s="225" t="str">
        <f>'Fields names'!$A$208</f>
        <v>Certification number</v>
      </c>
      <c r="P90" s="292" t="str">
        <f>'Fields names'!$A$246</f>
        <v>Sole Material Composition</v>
      </c>
      <c r="Q90" s="320"/>
      <c r="R90" s="321"/>
      <c r="S90" s="286"/>
      <c r="T90" s="376" t="str">
        <f>'Fields names'!$A$220</f>
        <v>Dust bag (Y/N)</v>
      </c>
      <c r="U90" s="361"/>
      <c r="V90" s="190" t="str">
        <f>'Fields names'!$A$108</f>
        <v>Fabric</v>
      </c>
      <c r="W90" s="291">
        <v>0</v>
      </c>
      <c r="X90" s="333" t="s">
        <v>284</v>
      </c>
      <c r="Y90" s="335"/>
    </row>
    <row r="91" spans="1:25" ht="15.75" customHeight="1">
      <c r="A91" s="383"/>
      <c r="B91" s="383"/>
      <c r="C91" s="383"/>
      <c r="D91" s="383"/>
      <c r="E91" s="383"/>
      <c r="F91" s="383"/>
      <c r="G91" s="383"/>
      <c r="H91" s="390"/>
      <c r="I91" s="390"/>
      <c r="J91" s="386"/>
      <c r="K91" s="402"/>
      <c r="L91" s="291"/>
      <c r="M91" s="333" t="s">
        <v>284</v>
      </c>
      <c r="N91" s="333"/>
      <c r="O91" s="374"/>
      <c r="P91" s="293"/>
      <c r="Q91" s="322"/>
      <c r="R91" s="322"/>
      <c r="S91" s="323"/>
      <c r="T91" s="377"/>
      <c r="U91" s="361"/>
      <c r="V91" s="190" t="str">
        <f>'Fields names'!$A$109</f>
        <v>Wood</v>
      </c>
      <c r="W91" s="291">
        <v>0</v>
      </c>
      <c r="X9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91" s="350"/>
    </row>
    <row r="92" spans="1:25" ht="15.75" customHeight="1">
      <c r="A92" s="383"/>
      <c r="B92" s="383"/>
      <c r="C92" s="383"/>
      <c r="D92" s="383"/>
      <c r="E92" s="383"/>
      <c r="F92" s="383"/>
      <c r="G92" s="383"/>
      <c r="H92" s="390"/>
      <c r="I92" s="390"/>
      <c r="J92" s="386"/>
      <c r="K92" s="402"/>
      <c r="L92" s="291"/>
      <c r="M92" s="333" t="s">
        <v>284</v>
      </c>
      <c r="N92" s="333"/>
      <c r="O92" s="375"/>
      <c r="P92" s="232" t="s">
        <v>2425</v>
      </c>
      <c r="Q92" s="225" t="str">
        <f>'Fields names'!$A$277</f>
        <v>Material 1</v>
      </c>
      <c r="R92" s="225" t="str">
        <f>'Fields names'!$A$278</f>
        <v>Material 2</v>
      </c>
      <c r="S92" s="287" t="str">
        <f>'Fields names'!$A$279</f>
        <v>Material 3</v>
      </c>
      <c r="T92" s="333" t="s">
        <v>284</v>
      </c>
      <c r="U92" s="361"/>
      <c r="V92" s="190" t="str">
        <f>'Fields names'!$A$110</f>
        <v>Other Materials</v>
      </c>
      <c r="W92" s="291">
        <v>0</v>
      </c>
      <c r="X92" s="351"/>
      <c r="Y92" s="352"/>
    </row>
    <row r="93" spans="1:25" ht="15.75" customHeight="1">
      <c r="A93" s="383"/>
      <c r="B93" s="383"/>
      <c r="C93" s="383"/>
      <c r="D93" s="383"/>
      <c r="E93" s="383"/>
      <c r="F93" s="383"/>
      <c r="G93" s="383"/>
      <c r="H93" s="390"/>
      <c r="I93" s="390"/>
      <c r="J93" s="386"/>
      <c r="K93" s="402"/>
      <c r="L93" s="291"/>
      <c r="M93" s="333" t="s">
        <v>284</v>
      </c>
      <c r="N93" s="333"/>
      <c r="O93" s="226" t="str">
        <f>'Fields names'!$A$209</f>
        <v>Certification expiry date</v>
      </c>
      <c r="P93" s="363" t="str">
        <f>'Fields names'!$A$250</f>
        <v>Outer</v>
      </c>
      <c r="Q93" s="365" t="s">
        <v>284</v>
      </c>
      <c r="R93" s="365" t="s">
        <v>284</v>
      </c>
      <c r="S93" s="365" t="s">
        <v>284</v>
      </c>
      <c r="T93" s="367"/>
      <c r="U93" s="361"/>
      <c r="V93" s="190" t="s">
        <v>284</v>
      </c>
      <c r="W93" s="291">
        <v>0</v>
      </c>
      <c r="X93" s="351"/>
      <c r="Y93" s="352"/>
    </row>
    <row r="94" spans="1:25" ht="15.75" customHeight="1">
      <c r="A94" s="383"/>
      <c r="B94" s="383"/>
      <c r="C94" s="383"/>
      <c r="D94" s="383"/>
      <c r="E94" s="383"/>
      <c r="F94" s="383"/>
      <c r="G94" s="383"/>
      <c r="H94" s="390"/>
      <c r="I94" s="390"/>
      <c r="J94" s="386"/>
      <c r="K94" s="402"/>
      <c r="L94" s="312">
        <f>SUM(L90:L93)</f>
        <v>0</v>
      </c>
      <c r="M94" s="314" t="str" cm="1">
        <f t="array" ref="M94">_xlfn.IFS(L94=0,"tot",L94&lt;&gt;100,"&lt;error",L94=100,"tot")</f>
        <v>tot</v>
      </c>
      <c r="N94" s="333"/>
      <c r="O94" s="370"/>
      <c r="P94" s="364"/>
      <c r="Q94" s="366"/>
      <c r="R94" s="366"/>
      <c r="S94" s="366"/>
      <c r="T94" s="368"/>
      <c r="U94" s="361"/>
      <c r="V94" s="190" t="s">
        <v>284</v>
      </c>
      <c r="W94" s="291">
        <v>0</v>
      </c>
      <c r="X94" s="351"/>
      <c r="Y94" s="352"/>
    </row>
    <row r="95" spans="1:25" ht="15.75" customHeight="1">
      <c r="A95" s="383"/>
      <c r="B95" s="383"/>
      <c r="C95" s="383"/>
      <c r="D95" s="383"/>
      <c r="E95" s="383"/>
      <c r="F95" s="383"/>
      <c r="G95" s="383"/>
      <c r="H95" s="390"/>
      <c r="I95" s="390"/>
      <c r="J95" s="386"/>
      <c r="K95" s="402"/>
      <c r="L95" s="310" t="str">
        <f>CONCATENATE('Fields names'!$A$108,":")</f>
        <v>Fabric:</v>
      </c>
      <c r="M95" s="311"/>
      <c r="N95" s="333"/>
      <c r="O95" s="371"/>
      <c r="P95" s="364" t="str">
        <f>'Fields names'!$A$251</f>
        <v>Inner</v>
      </c>
      <c r="Q95" s="365" t="s">
        <v>284</v>
      </c>
      <c r="R95" s="365" t="s">
        <v>284</v>
      </c>
      <c r="S95" s="365" t="s">
        <v>284</v>
      </c>
      <c r="T95" s="368"/>
      <c r="U95" s="361"/>
      <c r="V95" s="190" t="s">
        <v>284</v>
      </c>
      <c r="W95" s="291">
        <v>0</v>
      </c>
      <c r="X95" s="351"/>
      <c r="Y95" s="352"/>
    </row>
    <row r="96" spans="1:25" ht="15.75" customHeight="1">
      <c r="A96" s="383"/>
      <c r="B96" s="383"/>
      <c r="C96" s="383"/>
      <c r="D96" s="383"/>
      <c r="E96" s="383"/>
      <c r="F96" s="383"/>
      <c r="G96" s="383"/>
      <c r="H96" s="390"/>
      <c r="I96" s="390"/>
      <c r="J96" s="386"/>
      <c r="K96" s="402"/>
      <c r="L96" s="291"/>
      <c r="M96" s="333" t="s">
        <v>284</v>
      </c>
      <c r="N96" s="353" t="s">
        <v>2525</v>
      </c>
      <c r="O96" s="226"/>
      <c r="P96" s="364"/>
      <c r="Q96" s="366"/>
      <c r="R96" s="366"/>
      <c r="S96" s="366"/>
      <c r="T96" s="368"/>
      <c r="U96" s="361"/>
      <c r="V96" s="190" t="s">
        <v>284</v>
      </c>
      <c r="W96" s="291">
        <v>0</v>
      </c>
      <c r="X96" s="351"/>
      <c r="Y96" s="352"/>
    </row>
    <row r="97" spans="1:25" ht="15.75" customHeight="1">
      <c r="A97" s="383"/>
      <c r="B97" s="383"/>
      <c r="C97" s="383"/>
      <c r="D97" s="383"/>
      <c r="E97" s="383"/>
      <c r="F97" s="383"/>
      <c r="G97" s="383"/>
      <c r="H97" s="390"/>
      <c r="I97" s="390"/>
      <c r="J97" s="386"/>
      <c r="K97" s="402"/>
      <c r="L97" s="291"/>
      <c r="M97" s="333" t="s">
        <v>284</v>
      </c>
      <c r="N97" s="354"/>
      <c r="O97" s="225" t="str">
        <f>'Fields names'!$A$208</f>
        <v>Certification number</v>
      </c>
      <c r="P97" s="364" t="str">
        <f>'Fields names'!$A$252</f>
        <v>Sole</v>
      </c>
      <c r="Q97" s="365" t="s">
        <v>284</v>
      </c>
      <c r="R97" s="365" t="s">
        <v>284</v>
      </c>
      <c r="S97" s="365" t="s">
        <v>284</v>
      </c>
      <c r="T97" s="368"/>
      <c r="U97" s="361"/>
      <c r="V97" s="190" t="s">
        <v>284</v>
      </c>
      <c r="W97" s="291">
        <v>0</v>
      </c>
      <c r="X97" s="351"/>
      <c r="Y97" s="352"/>
    </row>
    <row r="98" spans="1:25" ht="15.75" customHeight="1">
      <c r="A98" s="383"/>
      <c r="B98" s="383"/>
      <c r="C98" s="383"/>
      <c r="D98" s="383"/>
      <c r="E98" s="383"/>
      <c r="F98" s="383"/>
      <c r="G98" s="383"/>
      <c r="H98" s="390"/>
      <c r="I98" s="390"/>
      <c r="J98" s="386"/>
      <c r="K98" s="402"/>
      <c r="L98" s="291"/>
      <c r="M98" s="333" t="s">
        <v>284</v>
      </c>
      <c r="N98" s="354"/>
      <c r="O98" s="374"/>
      <c r="P98" s="372"/>
      <c r="Q98" s="366"/>
      <c r="R98" s="373"/>
      <c r="S98" s="373"/>
      <c r="T98" s="368"/>
      <c r="U98" s="361"/>
      <c r="V98" s="190" t="s">
        <v>284</v>
      </c>
      <c r="W98" s="291">
        <v>0</v>
      </c>
      <c r="X98" s="351"/>
      <c r="Y98" s="352"/>
    </row>
    <row r="99" spans="1:25" ht="15.75" customHeight="1">
      <c r="A99" s="383"/>
      <c r="B99" s="383"/>
      <c r="C99" s="383"/>
      <c r="D99" s="383"/>
      <c r="E99" s="383"/>
      <c r="F99" s="383"/>
      <c r="G99" s="383"/>
      <c r="H99" s="390"/>
      <c r="I99" s="390"/>
      <c r="J99" s="386"/>
      <c r="K99" s="402"/>
      <c r="L99" s="291"/>
      <c r="M99" s="333" t="s">
        <v>284</v>
      </c>
      <c r="N99" s="354"/>
      <c r="O99" s="375"/>
      <c r="P99" s="292" t="str">
        <f>'Fields names'!$A$246</f>
        <v>Sole Material Composition</v>
      </c>
      <c r="Q99" s="320"/>
      <c r="R99" s="321"/>
      <c r="S99" s="286"/>
      <c r="T99" s="368"/>
      <c r="U99" s="361"/>
      <c r="V99" s="190" t="s">
        <v>284</v>
      </c>
      <c r="W99" s="291">
        <v>0</v>
      </c>
      <c r="X99" s="351"/>
      <c r="Y99" s="352"/>
    </row>
    <row r="100" spans="1:25" ht="15.75" customHeight="1">
      <c r="A100" s="383"/>
      <c r="B100" s="383"/>
      <c r="C100" s="383"/>
      <c r="D100" s="383"/>
      <c r="E100" s="383"/>
      <c r="F100" s="383"/>
      <c r="G100" s="383"/>
      <c r="H100" s="390"/>
      <c r="I100" s="390"/>
      <c r="J100" s="386"/>
      <c r="K100" s="402"/>
      <c r="L100" s="313">
        <f>SUM(L96:L99)</f>
        <v>0</v>
      </c>
      <c r="M100" s="314" t="str" cm="1">
        <f t="array" ref="M100">_xlfn.IFS(L100=0,"tot",L100&lt;&gt;100,"&lt;error",L100=100,"tot")</f>
        <v>tot</v>
      </c>
      <c r="N100" s="355"/>
      <c r="O100" s="226" t="str">
        <f>'Fields names'!$A$209</f>
        <v>Certification expiry date</v>
      </c>
      <c r="P100" s="392"/>
      <c r="Q100" s="393"/>
      <c r="R100" s="393"/>
      <c r="S100" s="394"/>
      <c r="T100" s="368"/>
      <c r="U100" s="361"/>
      <c r="V100" s="190" t="s">
        <v>284</v>
      </c>
      <c r="W100" s="291">
        <v>0</v>
      </c>
      <c r="X100" s="351"/>
      <c r="Y100" s="352"/>
    </row>
    <row r="101" spans="1:25" ht="15.75" customHeight="1">
      <c r="A101" s="383"/>
      <c r="B101" s="383"/>
      <c r="C101" s="383"/>
      <c r="D101" s="383"/>
      <c r="E101" s="383"/>
      <c r="F101" s="383"/>
      <c r="G101" s="383"/>
      <c r="H101" s="390"/>
      <c r="I101" s="390"/>
      <c r="J101" s="386"/>
      <c r="K101" s="402"/>
      <c r="L101" s="378" t="str">
        <f>'Fields names'!$A$276</f>
        <v>Attention: all the above-mentioned information must appear on the garment label in Italian language.</v>
      </c>
      <c r="M101" s="379"/>
      <c r="N101" s="379"/>
      <c r="O101" s="370"/>
      <c r="P101" s="395"/>
      <c r="Q101" s="396"/>
      <c r="R101" s="396"/>
      <c r="S101" s="397"/>
      <c r="T101" s="368"/>
      <c r="U101" s="361"/>
      <c r="V101" s="190" t="s">
        <v>284</v>
      </c>
      <c r="W101" s="291">
        <v>0</v>
      </c>
      <c r="X101" s="356" t="str">
        <f>'drop down choices'!$DI$4</f>
        <v>FashionAndHomeTextilesQA@qvc.com</v>
      </c>
      <c r="Y101" s="357"/>
    </row>
    <row r="102" spans="1:25" ht="15.75" customHeight="1" thickBot="1">
      <c r="A102" s="384"/>
      <c r="B102" s="384"/>
      <c r="C102" s="384"/>
      <c r="D102" s="384"/>
      <c r="E102" s="384"/>
      <c r="F102" s="384"/>
      <c r="G102" s="384"/>
      <c r="H102" s="391"/>
      <c r="I102" s="391"/>
      <c r="J102" s="387"/>
      <c r="K102" s="403"/>
      <c r="L102" s="380"/>
      <c r="M102" s="381"/>
      <c r="N102" s="381"/>
      <c r="O102" s="371"/>
      <c r="P102" s="398"/>
      <c r="Q102" s="399"/>
      <c r="R102" s="399"/>
      <c r="S102" s="400"/>
      <c r="T102" s="369"/>
      <c r="U102" s="362"/>
      <c r="V102" s="190" t="s">
        <v>284</v>
      </c>
      <c r="W102" s="291">
        <v>0</v>
      </c>
      <c r="X102" s="337" t="str">
        <f>'Fields names'!$A$63</f>
        <v>Textile Construction</v>
      </c>
      <c r="Y102" s="336" t="s">
        <v>284</v>
      </c>
    </row>
    <row r="103" spans="1:25" ht="15.75" customHeight="1">
      <c r="A103" s="382"/>
      <c r="B103" s="382"/>
      <c r="C103" s="382"/>
      <c r="D103" s="382"/>
      <c r="E103" s="382"/>
      <c r="F103" s="382"/>
      <c r="G103" s="382"/>
      <c r="H103" s="389"/>
      <c r="I103" s="389"/>
      <c r="J103" s="338" t="s">
        <v>300</v>
      </c>
      <c r="K103" s="401"/>
      <c r="L103" s="310" t="str">
        <f>CONCATENATE('Fields names'!$A$108,":")</f>
        <v>Fabric:</v>
      </c>
      <c r="M103" s="332"/>
      <c r="N103" s="333" t="s">
        <v>2520</v>
      </c>
      <c r="O103" s="225" t="str">
        <f>'Fields names'!$A$208</f>
        <v>Certification number</v>
      </c>
      <c r="P103" s="232" t="s">
        <v>2425</v>
      </c>
      <c r="Q103" s="225" t="str">
        <f>'Fields names'!$A$277</f>
        <v>Material 1</v>
      </c>
      <c r="R103" s="225" t="str">
        <f>'Fields names'!$A$278</f>
        <v>Material 2</v>
      </c>
      <c r="S103" s="287" t="str">
        <f>'Fields names'!$A$279</f>
        <v>Material 3</v>
      </c>
      <c r="T103" s="376" t="str">
        <f>'Fields names'!$A$218</f>
        <v>Leaflets included? (Y/N) (bounce backs not permitted)</v>
      </c>
      <c r="U103" s="360"/>
      <c r="V103" s="220" t="str">
        <f>'Fields names'!$A$101</f>
        <v>Material Type</v>
      </c>
      <c r="W103" s="221" t="str">
        <f>'Fields names'!$A$97</f>
        <v>Weight (g)</v>
      </c>
      <c r="X103" s="333" t="s">
        <v>284</v>
      </c>
      <c r="Y103" s="331"/>
    </row>
    <row r="104" spans="1:25" ht="15.75" customHeight="1">
      <c r="A104" s="383"/>
      <c r="B104" s="383"/>
      <c r="C104" s="383"/>
      <c r="D104" s="383"/>
      <c r="E104" s="383"/>
      <c r="F104" s="383"/>
      <c r="G104" s="383"/>
      <c r="H104" s="390"/>
      <c r="I104" s="390"/>
      <c r="J104" s="385" t="str">
        <f>IF(J103=web!$A$1,web!$A$2,IF(J103=web!$B$1,web!$B$2,IF(J103=web!$C$1,web!$C$2,IF(J103=web!$D$1,web!$D$2,IF(J103=web!$E$1,web!$E$2,IF(J103=web!$F$1,web!$F$2,IF(J103=web!$G$1,web!$G$2,IF(J103=web!$H$1,web!$H$2,IF(J103=web!$I$1,web!$I$2,IF(J103=web!$J$1,web!$J$2,IF(J103=web!$K$1,web!$K$2,IF(J103=web!$L$1,web!$L$2,IF(J103=web!$M$1,web!$M$2,IF(J103=web!$N$1,web!$N$2,IF(J103=web!$O$1,web!$O$2,IF(J103=web!$P$1,web!$P$2,IF(J103=web!$Q$1,web!$Q$2,IF(J103=web!$R$1,web!$R$2,IF(J103=web!$S$1,web!$S$2,IF(J103=web!$T$1,web!$T$2,IF(J103=web!$U$1,web!$U$2,'Fields names'!$A$6)))))))))))))))))))))</f>
        <v>Select Category to visualize minimun content for LD</v>
      </c>
      <c r="K104" s="402"/>
      <c r="L104" s="312"/>
      <c r="M104" s="333" t="s">
        <v>284</v>
      </c>
      <c r="N104" s="333" t="s">
        <v>2521</v>
      </c>
      <c r="O104" s="374"/>
      <c r="P104" s="363" t="str">
        <f>'Fields names'!$A$250</f>
        <v>Outer</v>
      </c>
      <c r="Q104" s="365" t="s">
        <v>284</v>
      </c>
      <c r="R104" s="365" t="s">
        <v>284</v>
      </c>
      <c r="S104" s="365" t="s">
        <v>284</v>
      </c>
      <c r="T104" s="377"/>
      <c r="U104" s="361"/>
      <c r="V104" s="190" t="str">
        <f>'Fields names'!$A$102</f>
        <v>Aluminium</v>
      </c>
      <c r="W104" s="291">
        <v>0</v>
      </c>
      <c r="X104" s="333" t="s">
        <v>284</v>
      </c>
      <c r="Y104" s="331"/>
    </row>
    <row r="105" spans="1:25" ht="15.75" customHeight="1">
      <c r="A105" s="383"/>
      <c r="B105" s="383"/>
      <c r="C105" s="383"/>
      <c r="D105" s="383"/>
      <c r="E105" s="383"/>
      <c r="F105" s="383"/>
      <c r="G105" s="383"/>
      <c r="H105" s="390"/>
      <c r="I105" s="390"/>
      <c r="J105" s="386"/>
      <c r="K105" s="402"/>
      <c r="L105" s="312"/>
      <c r="M105" s="333" t="s">
        <v>284</v>
      </c>
      <c r="N105" s="333" t="s">
        <v>2522</v>
      </c>
      <c r="O105" s="375"/>
      <c r="P105" s="364"/>
      <c r="Q105" s="366"/>
      <c r="R105" s="366"/>
      <c r="S105" s="366"/>
      <c r="T105" s="333" t="s">
        <v>284</v>
      </c>
      <c r="U105" s="361"/>
      <c r="V105" s="190" t="str">
        <f>'Fields names'!$A$103</f>
        <v>Ferrous Metals</v>
      </c>
      <c r="W105" s="291">
        <v>0</v>
      </c>
      <c r="X105" s="333" t="s">
        <v>284</v>
      </c>
      <c r="Y105" s="331"/>
    </row>
    <row r="106" spans="1:25" ht="15.75" customHeight="1">
      <c r="A106" s="383"/>
      <c r="B106" s="383"/>
      <c r="C106" s="383"/>
      <c r="D106" s="383"/>
      <c r="E106" s="383"/>
      <c r="F106" s="383"/>
      <c r="G106" s="383"/>
      <c r="H106" s="390"/>
      <c r="I106" s="390"/>
      <c r="J106" s="386"/>
      <c r="K106" s="402"/>
      <c r="L106" s="312"/>
      <c r="M106" s="333" t="s">
        <v>284</v>
      </c>
      <c r="N106" s="333" t="s">
        <v>2523</v>
      </c>
      <c r="O106" s="226" t="str">
        <f>'Fields names'!$A$209</f>
        <v>Certification expiry date</v>
      </c>
      <c r="P106" s="364" t="str">
        <f>'Fields names'!$A$251</f>
        <v>Inner</v>
      </c>
      <c r="Q106" s="365" t="s">
        <v>284</v>
      </c>
      <c r="R106" s="365" t="s">
        <v>284</v>
      </c>
      <c r="S106" s="365" t="s">
        <v>284</v>
      </c>
      <c r="T106" s="376" t="str">
        <f>'Fields names'!$A$219</f>
        <v>Gift box included Y/N</v>
      </c>
      <c r="U106" s="361"/>
      <c r="V106" s="190" t="str">
        <f>'Fields names'!$A$104</f>
        <v>Glass</v>
      </c>
      <c r="W106" s="291">
        <v>0</v>
      </c>
      <c r="X106" s="333" t="s">
        <v>284</v>
      </c>
      <c r="Y106" s="331"/>
    </row>
    <row r="107" spans="1:25" ht="15.75" customHeight="1">
      <c r="A107" s="383"/>
      <c r="B107" s="383"/>
      <c r="C107" s="383"/>
      <c r="D107" s="383"/>
      <c r="E107" s="383"/>
      <c r="F107" s="383"/>
      <c r="G107" s="383"/>
      <c r="H107" s="390"/>
      <c r="I107" s="390"/>
      <c r="J107" s="386"/>
      <c r="K107" s="402"/>
      <c r="L107" s="312"/>
      <c r="M107" s="333" t="s">
        <v>284</v>
      </c>
      <c r="N107" s="333" t="s">
        <v>2524</v>
      </c>
      <c r="O107" s="370"/>
      <c r="P107" s="364"/>
      <c r="Q107" s="366"/>
      <c r="R107" s="366"/>
      <c r="S107" s="366"/>
      <c r="T107" s="388"/>
      <c r="U107" s="361"/>
      <c r="V107" s="190" t="str">
        <f>'Fields names'!$A$105</f>
        <v>Paper/Card</v>
      </c>
      <c r="W107" s="291">
        <v>0</v>
      </c>
      <c r="X107" s="333" t="s">
        <v>284</v>
      </c>
      <c r="Y107" s="331"/>
    </row>
    <row r="108" spans="1:25" ht="15.75" customHeight="1">
      <c r="A108" s="383"/>
      <c r="B108" s="383"/>
      <c r="C108" s="383"/>
      <c r="D108" s="383"/>
      <c r="E108" s="383"/>
      <c r="F108" s="383"/>
      <c r="G108" s="383"/>
      <c r="H108" s="390"/>
      <c r="I108" s="390"/>
      <c r="J108" s="386"/>
      <c r="K108" s="402"/>
      <c r="L108" s="312">
        <f>SUM(L104:L107)</f>
        <v>0</v>
      </c>
      <c r="M108" s="314" t="str" cm="1">
        <f t="array" ref="M108">_xlfn.IFS(L108=0,"tot",L108&lt;&gt;100,"&lt;error",L108=100,"% tot")</f>
        <v>tot</v>
      </c>
      <c r="N108" s="358" t="str">
        <f>'Fields names'!$A$226</f>
        <v>Additional Care Instruction</v>
      </c>
      <c r="O108" s="371"/>
      <c r="P108" s="364" t="str">
        <f>'Fields names'!$A$252</f>
        <v>Sole</v>
      </c>
      <c r="Q108" s="365" t="s">
        <v>284</v>
      </c>
      <c r="R108" s="365" t="s">
        <v>284</v>
      </c>
      <c r="S108" s="365" t="s">
        <v>284</v>
      </c>
      <c r="T108" s="377"/>
      <c r="U108" s="361"/>
      <c r="V108" s="190" t="str">
        <f>'Fields names'!$A$106</f>
        <v>Plastic</v>
      </c>
      <c r="W108" s="291">
        <v>0</v>
      </c>
      <c r="X108" s="333" t="s">
        <v>284</v>
      </c>
      <c r="Y108" s="331"/>
    </row>
    <row r="109" spans="1:25" ht="15.75" customHeight="1">
      <c r="A109" s="383"/>
      <c r="B109" s="383"/>
      <c r="C109" s="383"/>
      <c r="D109" s="383"/>
      <c r="E109" s="383"/>
      <c r="F109" s="383"/>
      <c r="G109" s="383"/>
      <c r="H109" s="390"/>
      <c r="I109" s="390"/>
      <c r="J109" s="386"/>
      <c r="K109" s="402"/>
      <c r="L109" s="310" t="str">
        <f>CONCATENATE('Fields names'!$A$108,":")</f>
        <v>Fabric:</v>
      </c>
      <c r="M109" s="311"/>
      <c r="N109" s="359"/>
      <c r="O109" s="226"/>
      <c r="P109" s="372"/>
      <c r="Q109" s="366"/>
      <c r="R109" s="366"/>
      <c r="S109" s="366"/>
      <c r="T109" s="333" t="s">
        <v>284</v>
      </c>
      <c r="U109" s="361"/>
      <c r="V109" s="190" t="str">
        <f>'Fields names'!$A$107</f>
        <v>Polystyrene</v>
      </c>
      <c r="W109" s="291">
        <v>0</v>
      </c>
      <c r="X109" s="333" t="s">
        <v>284</v>
      </c>
      <c r="Y109" s="331"/>
    </row>
    <row r="110" spans="1:25" ht="15.75" customHeight="1">
      <c r="A110" s="383"/>
      <c r="B110" s="383"/>
      <c r="C110" s="383"/>
      <c r="D110" s="383"/>
      <c r="E110" s="383"/>
      <c r="F110" s="383"/>
      <c r="G110" s="383"/>
      <c r="H110" s="390"/>
      <c r="I110" s="390"/>
      <c r="J110" s="386"/>
      <c r="K110" s="402"/>
      <c r="L110" s="291"/>
      <c r="M110" s="333" t="s">
        <v>284</v>
      </c>
      <c r="N110" s="333"/>
      <c r="O110" s="225" t="str">
        <f>'Fields names'!$A$208</f>
        <v>Certification number</v>
      </c>
      <c r="P110" s="292" t="str">
        <f>'Fields names'!$A$246</f>
        <v>Sole Material Composition</v>
      </c>
      <c r="Q110" s="320"/>
      <c r="R110" s="321"/>
      <c r="S110" s="286"/>
      <c r="T110" s="376" t="str">
        <f>'Fields names'!$A$220</f>
        <v>Dust bag (Y/N)</v>
      </c>
      <c r="U110" s="361"/>
      <c r="V110" s="190" t="str">
        <f>'Fields names'!$A$108</f>
        <v>Fabric</v>
      </c>
      <c r="W110" s="291">
        <v>0</v>
      </c>
      <c r="X110" s="333" t="s">
        <v>284</v>
      </c>
      <c r="Y110" s="335"/>
    </row>
    <row r="111" spans="1:25" ht="15.75" customHeight="1">
      <c r="A111" s="383"/>
      <c r="B111" s="383"/>
      <c r="C111" s="383"/>
      <c r="D111" s="383"/>
      <c r="E111" s="383"/>
      <c r="F111" s="383"/>
      <c r="G111" s="383"/>
      <c r="H111" s="390"/>
      <c r="I111" s="390"/>
      <c r="J111" s="386"/>
      <c r="K111" s="402"/>
      <c r="L111" s="291"/>
      <c r="M111" s="333" t="s">
        <v>284</v>
      </c>
      <c r="N111" s="333"/>
      <c r="O111" s="374"/>
      <c r="P111" s="293"/>
      <c r="Q111" s="322"/>
      <c r="R111" s="322"/>
      <c r="S111" s="323"/>
      <c r="T111" s="377"/>
      <c r="U111" s="361"/>
      <c r="V111" s="190" t="str">
        <f>'Fields names'!$A$109</f>
        <v>Wood</v>
      </c>
      <c r="W111" s="291">
        <v>0</v>
      </c>
      <c r="X11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111" s="350"/>
    </row>
    <row r="112" spans="1:25" ht="15.75" customHeight="1">
      <c r="A112" s="383"/>
      <c r="B112" s="383"/>
      <c r="C112" s="383"/>
      <c r="D112" s="383"/>
      <c r="E112" s="383"/>
      <c r="F112" s="383"/>
      <c r="G112" s="383"/>
      <c r="H112" s="390"/>
      <c r="I112" s="390"/>
      <c r="J112" s="386"/>
      <c r="K112" s="402"/>
      <c r="L112" s="291"/>
      <c r="M112" s="333" t="s">
        <v>284</v>
      </c>
      <c r="N112" s="333"/>
      <c r="O112" s="375"/>
      <c r="P112" s="232" t="s">
        <v>2425</v>
      </c>
      <c r="Q112" s="225" t="str">
        <f>'Fields names'!$A$277</f>
        <v>Material 1</v>
      </c>
      <c r="R112" s="225" t="str">
        <f>'Fields names'!$A$278</f>
        <v>Material 2</v>
      </c>
      <c r="S112" s="287" t="str">
        <f>'Fields names'!$A$279</f>
        <v>Material 3</v>
      </c>
      <c r="T112" s="333" t="s">
        <v>284</v>
      </c>
      <c r="U112" s="361"/>
      <c r="V112" s="190" t="str">
        <f>'Fields names'!$A$110</f>
        <v>Other Materials</v>
      </c>
      <c r="W112" s="291">
        <v>0</v>
      </c>
      <c r="X112" s="351"/>
      <c r="Y112" s="352"/>
    </row>
    <row r="113" spans="1:25" ht="15.75" customHeight="1">
      <c r="A113" s="383"/>
      <c r="B113" s="383"/>
      <c r="C113" s="383"/>
      <c r="D113" s="383"/>
      <c r="E113" s="383"/>
      <c r="F113" s="383"/>
      <c r="G113" s="383"/>
      <c r="H113" s="390"/>
      <c r="I113" s="390"/>
      <c r="J113" s="386"/>
      <c r="K113" s="402"/>
      <c r="L113" s="291"/>
      <c r="M113" s="333" t="s">
        <v>284</v>
      </c>
      <c r="N113" s="333"/>
      <c r="O113" s="226" t="str">
        <f>'Fields names'!$A$209</f>
        <v>Certification expiry date</v>
      </c>
      <c r="P113" s="363" t="str">
        <f>'Fields names'!$A$250</f>
        <v>Outer</v>
      </c>
      <c r="Q113" s="365" t="s">
        <v>284</v>
      </c>
      <c r="R113" s="365" t="s">
        <v>284</v>
      </c>
      <c r="S113" s="365" t="s">
        <v>284</v>
      </c>
      <c r="T113" s="367"/>
      <c r="U113" s="361"/>
      <c r="V113" s="190" t="s">
        <v>284</v>
      </c>
      <c r="W113" s="291">
        <v>0</v>
      </c>
      <c r="X113" s="351"/>
      <c r="Y113" s="352"/>
    </row>
    <row r="114" spans="1:25" ht="15.75" customHeight="1">
      <c r="A114" s="383"/>
      <c r="B114" s="383"/>
      <c r="C114" s="383"/>
      <c r="D114" s="383"/>
      <c r="E114" s="383"/>
      <c r="F114" s="383"/>
      <c r="G114" s="383"/>
      <c r="H114" s="390"/>
      <c r="I114" s="390"/>
      <c r="J114" s="386"/>
      <c r="K114" s="402"/>
      <c r="L114" s="312">
        <f>SUM(L110:L113)</f>
        <v>0</v>
      </c>
      <c r="M114" s="314" t="str" cm="1">
        <f t="array" ref="M114">_xlfn.IFS(L114=0,"tot",L114&lt;&gt;100,"&lt;error",L114=100,"tot")</f>
        <v>tot</v>
      </c>
      <c r="N114" s="333"/>
      <c r="O114" s="370"/>
      <c r="P114" s="364"/>
      <c r="Q114" s="366"/>
      <c r="R114" s="366"/>
      <c r="S114" s="366"/>
      <c r="T114" s="368"/>
      <c r="U114" s="361"/>
      <c r="V114" s="190" t="s">
        <v>284</v>
      </c>
      <c r="W114" s="291">
        <v>0</v>
      </c>
      <c r="X114" s="351"/>
      <c r="Y114" s="352"/>
    </row>
    <row r="115" spans="1:25" ht="15.75" customHeight="1">
      <c r="A115" s="383"/>
      <c r="B115" s="383"/>
      <c r="C115" s="383"/>
      <c r="D115" s="383"/>
      <c r="E115" s="383"/>
      <c r="F115" s="383"/>
      <c r="G115" s="383"/>
      <c r="H115" s="390"/>
      <c r="I115" s="390"/>
      <c r="J115" s="386"/>
      <c r="K115" s="402"/>
      <c r="L115" s="310" t="str">
        <f>CONCATENATE('Fields names'!$A$108,":")</f>
        <v>Fabric:</v>
      </c>
      <c r="M115" s="311"/>
      <c r="N115" s="333"/>
      <c r="O115" s="371"/>
      <c r="P115" s="364" t="str">
        <f>'Fields names'!$A$251</f>
        <v>Inner</v>
      </c>
      <c r="Q115" s="365" t="s">
        <v>284</v>
      </c>
      <c r="R115" s="365" t="s">
        <v>284</v>
      </c>
      <c r="S115" s="365" t="s">
        <v>284</v>
      </c>
      <c r="T115" s="368"/>
      <c r="U115" s="361"/>
      <c r="V115" s="190" t="s">
        <v>284</v>
      </c>
      <c r="W115" s="291">
        <v>0</v>
      </c>
      <c r="X115" s="351"/>
      <c r="Y115" s="352"/>
    </row>
    <row r="116" spans="1:25" ht="15.75" customHeight="1">
      <c r="A116" s="383"/>
      <c r="B116" s="383"/>
      <c r="C116" s="383"/>
      <c r="D116" s="383"/>
      <c r="E116" s="383"/>
      <c r="F116" s="383"/>
      <c r="G116" s="383"/>
      <c r="H116" s="390"/>
      <c r="I116" s="390"/>
      <c r="J116" s="386"/>
      <c r="K116" s="402"/>
      <c r="L116" s="291"/>
      <c r="M116" s="333" t="s">
        <v>284</v>
      </c>
      <c r="N116" s="353" t="s">
        <v>2525</v>
      </c>
      <c r="O116" s="226"/>
      <c r="P116" s="364"/>
      <c r="Q116" s="366"/>
      <c r="R116" s="366"/>
      <c r="S116" s="366"/>
      <c r="T116" s="368"/>
      <c r="U116" s="361"/>
      <c r="V116" s="190" t="s">
        <v>284</v>
      </c>
      <c r="W116" s="291">
        <v>0</v>
      </c>
      <c r="X116" s="351"/>
      <c r="Y116" s="352"/>
    </row>
    <row r="117" spans="1:25" ht="15.75" customHeight="1">
      <c r="A117" s="383"/>
      <c r="B117" s="383"/>
      <c r="C117" s="383"/>
      <c r="D117" s="383"/>
      <c r="E117" s="383"/>
      <c r="F117" s="383"/>
      <c r="G117" s="383"/>
      <c r="H117" s="390"/>
      <c r="I117" s="390"/>
      <c r="J117" s="386"/>
      <c r="K117" s="402"/>
      <c r="L117" s="291"/>
      <c r="M117" s="333" t="s">
        <v>284</v>
      </c>
      <c r="N117" s="354"/>
      <c r="O117" s="225" t="str">
        <f>'Fields names'!$A$208</f>
        <v>Certification number</v>
      </c>
      <c r="P117" s="364" t="str">
        <f>'Fields names'!$A$252</f>
        <v>Sole</v>
      </c>
      <c r="Q117" s="365" t="s">
        <v>284</v>
      </c>
      <c r="R117" s="365" t="s">
        <v>284</v>
      </c>
      <c r="S117" s="365" t="s">
        <v>284</v>
      </c>
      <c r="T117" s="368"/>
      <c r="U117" s="361"/>
      <c r="V117" s="190" t="s">
        <v>284</v>
      </c>
      <c r="W117" s="291">
        <v>0</v>
      </c>
      <c r="X117" s="351"/>
      <c r="Y117" s="352"/>
    </row>
    <row r="118" spans="1:25" ht="15.75" customHeight="1">
      <c r="A118" s="383"/>
      <c r="B118" s="383"/>
      <c r="C118" s="383"/>
      <c r="D118" s="383"/>
      <c r="E118" s="383"/>
      <c r="F118" s="383"/>
      <c r="G118" s="383"/>
      <c r="H118" s="390"/>
      <c r="I118" s="390"/>
      <c r="J118" s="386"/>
      <c r="K118" s="402"/>
      <c r="L118" s="291"/>
      <c r="M118" s="333" t="s">
        <v>284</v>
      </c>
      <c r="N118" s="354"/>
      <c r="O118" s="374"/>
      <c r="P118" s="372"/>
      <c r="Q118" s="366"/>
      <c r="R118" s="373"/>
      <c r="S118" s="373"/>
      <c r="T118" s="368"/>
      <c r="U118" s="361"/>
      <c r="V118" s="190" t="s">
        <v>284</v>
      </c>
      <c r="W118" s="291">
        <v>0</v>
      </c>
      <c r="X118" s="351"/>
      <c r="Y118" s="352"/>
    </row>
    <row r="119" spans="1:25" ht="15.75" customHeight="1">
      <c r="A119" s="383"/>
      <c r="B119" s="383"/>
      <c r="C119" s="383"/>
      <c r="D119" s="383"/>
      <c r="E119" s="383"/>
      <c r="F119" s="383"/>
      <c r="G119" s="383"/>
      <c r="H119" s="390"/>
      <c r="I119" s="390"/>
      <c r="J119" s="386"/>
      <c r="K119" s="402"/>
      <c r="L119" s="291"/>
      <c r="M119" s="333" t="s">
        <v>284</v>
      </c>
      <c r="N119" s="354"/>
      <c r="O119" s="375"/>
      <c r="P119" s="292" t="str">
        <f>'Fields names'!$A$246</f>
        <v>Sole Material Composition</v>
      </c>
      <c r="Q119" s="320"/>
      <c r="R119" s="321"/>
      <c r="S119" s="286"/>
      <c r="T119" s="368"/>
      <c r="U119" s="361"/>
      <c r="V119" s="190" t="s">
        <v>284</v>
      </c>
      <c r="W119" s="291">
        <v>0</v>
      </c>
      <c r="X119" s="351"/>
      <c r="Y119" s="352"/>
    </row>
    <row r="120" spans="1:25" ht="15.75" customHeight="1">
      <c r="A120" s="383"/>
      <c r="B120" s="383"/>
      <c r="C120" s="383"/>
      <c r="D120" s="383"/>
      <c r="E120" s="383"/>
      <c r="F120" s="383"/>
      <c r="G120" s="383"/>
      <c r="H120" s="390"/>
      <c r="I120" s="390"/>
      <c r="J120" s="386"/>
      <c r="K120" s="402"/>
      <c r="L120" s="313">
        <f>SUM(L116:L119)</f>
        <v>0</v>
      </c>
      <c r="M120" s="314" t="str" cm="1">
        <f t="array" ref="M120">_xlfn.IFS(L120=0,"tot",L120&lt;&gt;100,"&lt;error",L120=100,"tot")</f>
        <v>tot</v>
      </c>
      <c r="N120" s="355"/>
      <c r="O120" s="226" t="str">
        <f>'Fields names'!$A$209</f>
        <v>Certification expiry date</v>
      </c>
      <c r="P120" s="392"/>
      <c r="Q120" s="393"/>
      <c r="R120" s="393"/>
      <c r="S120" s="394"/>
      <c r="T120" s="368"/>
      <c r="U120" s="361"/>
      <c r="V120" s="190" t="s">
        <v>284</v>
      </c>
      <c r="W120" s="291">
        <v>0</v>
      </c>
      <c r="X120" s="351"/>
      <c r="Y120" s="352"/>
    </row>
    <row r="121" spans="1:25" ht="15.75" customHeight="1">
      <c r="A121" s="383"/>
      <c r="B121" s="383"/>
      <c r="C121" s="383"/>
      <c r="D121" s="383"/>
      <c r="E121" s="383"/>
      <c r="F121" s="383"/>
      <c r="G121" s="383"/>
      <c r="H121" s="390"/>
      <c r="I121" s="390"/>
      <c r="J121" s="386"/>
      <c r="K121" s="402"/>
      <c r="L121" s="378" t="str">
        <f>'Fields names'!$A$276</f>
        <v>Attention: all the above-mentioned information must appear on the garment label in Italian language.</v>
      </c>
      <c r="M121" s="379"/>
      <c r="N121" s="379"/>
      <c r="O121" s="370"/>
      <c r="P121" s="395"/>
      <c r="Q121" s="396"/>
      <c r="R121" s="396"/>
      <c r="S121" s="397"/>
      <c r="T121" s="368"/>
      <c r="U121" s="361"/>
      <c r="V121" s="190" t="s">
        <v>284</v>
      </c>
      <c r="W121" s="291">
        <v>0</v>
      </c>
      <c r="X121" s="356" t="str">
        <f>'drop down choices'!$DI$4</f>
        <v>FashionAndHomeTextilesQA@qvc.com</v>
      </c>
      <c r="Y121" s="357"/>
    </row>
    <row r="122" spans="1:25" ht="15.75" customHeight="1" thickBot="1">
      <c r="A122" s="384"/>
      <c r="B122" s="384"/>
      <c r="C122" s="384"/>
      <c r="D122" s="384"/>
      <c r="E122" s="384"/>
      <c r="F122" s="384"/>
      <c r="G122" s="384"/>
      <c r="H122" s="391"/>
      <c r="I122" s="391"/>
      <c r="J122" s="387"/>
      <c r="K122" s="403"/>
      <c r="L122" s="380"/>
      <c r="M122" s="381"/>
      <c r="N122" s="381"/>
      <c r="O122" s="371"/>
      <c r="P122" s="398"/>
      <c r="Q122" s="399"/>
      <c r="R122" s="399"/>
      <c r="S122" s="400"/>
      <c r="T122" s="369"/>
      <c r="U122" s="362"/>
      <c r="V122" s="190" t="s">
        <v>284</v>
      </c>
      <c r="W122" s="291">
        <v>0</v>
      </c>
      <c r="X122" s="337" t="str">
        <f>'Fields names'!$A$63</f>
        <v>Textile Construction</v>
      </c>
      <c r="Y122" s="336" t="s">
        <v>284</v>
      </c>
    </row>
    <row r="123" spans="1:25" ht="15.75" customHeight="1">
      <c r="A123" s="382"/>
      <c r="B123" s="382"/>
      <c r="C123" s="382"/>
      <c r="D123" s="382"/>
      <c r="E123" s="382"/>
      <c r="F123" s="382"/>
      <c r="G123" s="382"/>
      <c r="H123" s="389"/>
      <c r="I123" s="389"/>
      <c r="J123" s="338" t="s">
        <v>300</v>
      </c>
      <c r="K123" s="401"/>
      <c r="L123" s="310" t="str">
        <f>CONCATENATE('Fields names'!$A$108,":")</f>
        <v>Fabric:</v>
      </c>
      <c r="M123" s="332"/>
      <c r="N123" s="333" t="s">
        <v>2520</v>
      </c>
      <c r="O123" s="225" t="str">
        <f>'Fields names'!$A$208</f>
        <v>Certification number</v>
      </c>
      <c r="P123" s="232" t="s">
        <v>2425</v>
      </c>
      <c r="Q123" s="225" t="str">
        <f>'Fields names'!$A$277</f>
        <v>Material 1</v>
      </c>
      <c r="R123" s="225" t="str">
        <f>'Fields names'!$A$278</f>
        <v>Material 2</v>
      </c>
      <c r="S123" s="287" t="str">
        <f>'Fields names'!$A$279</f>
        <v>Material 3</v>
      </c>
      <c r="T123" s="376" t="str">
        <f>'Fields names'!$A$218</f>
        <v>Leaflets included? (Y/N) (bounce backs not permitted)</v>
      </c>
      <c r="U123" s="360"/>
      <c r="V123" s="220" t="str">
        <f>'Fields names'!$A$101</f>
        <v>Material Type</v>
      </c>
      <c r="W123" s="221" t="str">
        <f>'Fields names'!$A$97</f>
        <v>Weight (g)</v>
      </c>
      <c r="X123" s="333" t="s">
        <v>284</v>
      </c>
      <c r="Y123" s="331"/>
    </row>
    <row r="124" spans="1:25" ht="15.75" customHeight="1">
      <c r="A124" s="383"/>
      <c r="B124" s="383"/>
      <c r="C124" s="383"/>
      <c r="D124" s="383"/>
      <c r="E124" s="383"/>
      <c r="F124" s="383"/>
      <c r="G124" s="383"/>
      <c r="H124" s="390"/>
      <c r="I124" s="390"/>
      <c r="J124" s="385" t="str">
        <f>IF(J123=web!$A$1,web!$A$2,IF(J123=web!$B$1,web!$B$2,IF(J123=web!$C$1,web!$C$2,IF(J123=web!$D$1,web!$D$2,IF(J123=web!$E$1,web!$E$2,IF(J123=web!$F$1,web!$F$2,IF(J123=web!$G$1,web!$G$2,IF(J123=web!$H$1,web!$H$2,IF(J123=web!$I$1,web!$I$2,IF(J123=web!$J$1,web!$J$2,IF(J123=web!$K$1,web!$K$2,IF(J123=web!$L$1,web!$L$2,IF(J123=web!$M$1,web!$M$2,IF(J123=web!$N$1,web!$N$2,IF(J123=web!$O$1,web!$O$2,IF(J123=web!$P$1,web!$P$2,IF(J123=web!$Q$1,web!$Q$2,IF(J123=web!$R$1,web!$R$2,IF(J123=web!$S$1,web!$S$2,IF(J123=web!$T$1,web!$T$2,IF(J123=web!$U$1,web!$U$2,'Fields names'!$A$6)))))))))))))))))))))</f>
        <v>Select Category to visualize minimun content for LD</v>
      </c>
      <c r="K124" s="402"/>
      <c r="L124" s="312"/>
      <c r="M124" s="333" t="s">
        <v>284</v>
      </c>
      <c r="N124" s="333" t="s">
        <v>2521</v>
      </c>
      <c r="O124" s="374"/>
      <c r="P124" s="363" t="str">
        <f>'Fields names'!$A$250</f>
        <v>Outer</v>
      </c>
      <c r="Q124" s="365" t="s">
        <v>284</v>
      </c>
      <c r="R124" s="365" t="s">
        <v>284</v>
      </c>
      <c r="S124" s="365" t="s">
        <v>284</v>
      </c>
      <c r="T124" s="377"/>
      <c r="U124" s="361"/>
      <c r="V124" s="190" t="str">
        <f>'Fields names'!$A$102</f>
        <v>Aluminium</v>
      </c>
      <c r="W124" s="291">
        <v>0</v>
      </c>
      <c r="X124" s="333" t="s">
        <v>284</v>
      </c>
      <c r="Y124" s="331"/>
    </row>
    <row r="125" spans="1:25" ht="15.75" customHeight="1">
      <c r="A125" s="383"/>
      <c r="B125" s="383"/>
      <c r="C125" s="383"/>
      <c r="D125" s="383"/>
      <c r="E125" s="383"/>
      <c r="F125" s="383"/>
      <c r="G125" s="383"/>
      <c r="H125" s="390"/>
      <c r="I125" s="390"/>
      <c r="J125" s="386"/>
      <c r="K125" s="402"/>
      <c r="L125" s="312"/>
      <c r="M125" s="333" t="s">
        <v>284</v>
      </c>
      <c r="N125" s="333" t="s">
        <v>2522</v>
      </c>
      <c r="O125" s="375"/>
      <c r="P125" s="364"/>
      <c r="Q125" s="366"/>
      <c r="R125" s="366"/>
      <c r="S125" s="366"/>
      <c r="T125" s="333" t="s">
        <v>284</v>
      </c>
      <c r="U125" s="361"/>
      <c r="V125" s="190" t="str">
        <f>'Fields names'!$A$103</f>
        <v>Ferrous Metals</v>
      </c>
      <c r="W125" s="291">
        <v>0</v>
      </c>
      <c r="X125" s="333" t="s">
        <v>284</v>
      </c>
      <c r="Y125" s="331"/>
    </row>
    <row r="126" spans="1:25" ht="15.75" customHeight="1">
      <c r="A126" s="383"/>
      <c r="B126" s="383"/>
      <c r="C126" s="383"/>
      <c r="D126" s="383"/>
      <c r="E126" s="383"/>
      <c r="F126" s="383"/>
      <c r="G126" s="383"/>
      <c r="H126" s="390"/>
      <c r="I126" s="390"/>
      <c r="J126" s="386"/>
      <c r="K126" s="402"/>
      <c r="L126" s="312"/>
      <c r="M126" s="333" t="s">
        <v>284</v>
      </c>
      <c r="N126" s="333" t="s">
        <v>2523</v>
      </c>
      <c r="O126" s="226" t="str">
        <f>'Fields names'!$A$209</f>
        <v>Certification expiry date</v>
      </c>
      <c r="P126" s="364" t="str">
        <f>'Fields names'!$A$251</f>
        <v>Inner</v>
      </c>
      <c r="Q126" s="365" t="s">
        <v>284</v>
      </c>
      <c r="R126" s="365" t="s">
        <v>284</v>
      </c>
      <c r="S126" s="365" t="s">
        <v>284</v>
      </c>
      <c r="T126" s="376" t="str">
        <f>'Fields names'!$A$219</f>
        <v>Gift box included Y/N</v>
      </c>
      <c r="U126" s="361"/>
      <c r="V126" s="190" t="str">
        <f>'Fields names'!$A$104</f>
        <v>Glass</v>
      </c>
      <c r="W126" s="291">
        <v>0</v>
      </c>
      <c r="X126" s="333" t="s">
        <v>284</v>
      </c>
      <c r="Y126" s="331"/>
    </row>
    <row r="127" spans="1:25" ht="15.75" customHeight="1">
      <c r="A127" s="383"/>
      <c r="B127" s="383"/>
      <c r="C127" s="383"/>
      <c r="D127" s="383"/>
      <c r="E127" s="383"/>
      <c r="F127" s="383"/>
      <c r="G127" s="383"/>
      <c r="H127" s="390"/>
      <c r="I127" s="390"/>
      <c r="J127" s="386"/>
      <c r="K127" s="402"/>
      <c r="L127" s="312"/>
      <c r="M127" s="333" t="s">
        <v>284</v>
      </c>
      <c r="N127" s="333" t="s">
        <v>2524</v>
      </c>
      <c r="O127" s="370"/>
      <c r="P127" s="364"/>
      <c r="Q127" s="366"/>
      <c r="R127" s="366"/>
      <c r="S127" s="366"/>
      <c r="T127" s="388"/>
      <c r="U127" s="361"/>
      <c r="V127" s="190" t="str">
        <f>'Fields names'!$A$105</f>
        <v>Paper/Card</v>
      </c>
      <c r="W127" s="291">
        <v>0</v>
      </c>
      <c r="X127" s="333" t="s">
        <v>284</v>
      </c>
      <c r="Y127" s="331"/>
    </row>
    <row r="128" spans="1:25" ht="15.75" customHeight="1">
      <c r="A128" s="383"/>
      <c r="B128" s="383"/>
      <c r="C128" s="383"/>
      <c r="D128" s="383"/>
      <c r="E128" s="383"/>
      <c r="F128" s="383"/>
      <c r="G128" s="383"/>
      <c r="H128" s="390"/>
      <c r="I128" s="390"/>
      <c r="J128" s="386"/>
      <c r="K128" s="402"/>
      <c r="L128" s="312">
        <f>SUM(L124:L127)</f>
        <v>0</v>
      </c>
      <c r="M128" s="314" t="str" cm="1">
        <f t="array" ref="M128">_xlfn.IFS(L128=0,"tot",L128&lt;&gt;100,"&lt;error",L128=100,"% tot")</f>
        <v>tot</v>
      </c>
      <c r="N128" s="358" t="str">
        <f>'Fields names'!$A$226</f>
        <v>Additional Care Instruction</v>
      </c>
      <c r="O128" s="371"/>
      <c r="P128" s="364" t="str">
        <f>'Fields names'!$A$252</f>
        <v>Sole</v>
      </c>
      <c r="Q128" s="365" t="s">
        <v>284</v>
      </c>
      <c r="R128" s="365" t="s">
        <v>284</v>
      </c>
      <c r="S128" s="365" t="s">
        <v>284</v>
      </c>
      <c r="T128" s="377"/>
      <c r="U128" s="361"/>
      <c r="V128" s="190" t="str">
        <f>'Fields names'!$A$106</f>
        <v>Plastic</v>
      </c>
      <c r="W128" s="291">
        <v>0</v>
      </c>
      <c r="X128" s="333" t="s">
        <v>284</v>
      </c>
      <c r="Y128" s="331"/>
    </row>
    <row r="129" spans="1:25" ht="15.75" customHeight="1">
      <c r="A129" s="383"/>
      <c r="B129" s="383"/>
      <c r="C129" s="383"/>
      <c r="D129" s="383"/>
      <c r="E129" s="383"/>
      <c r="F129" s="383"/>
      <c r="G129" s="383"/>
      <c r="H129" s="390"/>
      <c r="I129" s="390"/>
      <c r="J129" s="386"/>
      <c r="K129" s="402"/>
      <c r="L129" s="310" t="str">
        <f>CONCATENATE('Fields names'!$A$108,":")</f>
        <v>Fabric:</v>
      </c>
      <c r="M129" s="311"/>
      <c r="N129" s="359"/>
      <c r="O129" s="226"/>
      <c r="P129" s="372"/>
      <c r="Q129" s="366"/>
      <c r="R129" s="366"/>
      <c r="S129" s="366"/>
      <c r="T129" s="333" t="s">
        <v>284</v>
      </c>
      <c r="U129" s="361"/>
      <c r="V129" s="190" t="str">
        <f>'Fields names'!$A$107</f>
        <v>Polystyrene</v>
      </c>
      <c r="W129" s="291">
        <v>0</v>
      </c>
      <c r="X129" s="333" t="s">
        <v>284</v>
      </c>
      <c r="Y129" s="331"/>
    </row>
    <row r="130" spans="1:25" ht="15.75" customHeight="1">
      <c r="A130" s="383"/>
      <c r="B130" s="383"/>
      <c r="C130" s="383"/>
      <c r="D130" s="383"/>
      <c r="E130" s="383"/>
      <c r="F130" s="383"/>
      <c r="G130" s="383"/>
      <c r="H130" s="390"/>
      <c r="I130" s="390"/>
      <c r="J130" s="386"/>
      <c r="K130" s="402"/>
      <c r="L130" s="291"/>
      <c r="M130" s="333" t="s">
        <v>284</v>
      </c>
      <c r="N130" s="333"/>
      <c r="O130" s="225" t="str">
        <f>'Fields names'!$A$208</f>
        <v>Certification number</v>
      </c>
      <c r="P130" s="292" t="str">
        <f>'Fields names'!$A$246</f>
        <v>Sole Material Composition</v>
      </c>
      <c r="Q130" s="320"/>
      <c r="R130" s="321"/>
      <c r="S130" s="286"/>
      <c r="T130" s="376" t="str">
        <f>'Fields names'!$A$220</f>
        <v>Dust bag (Y/N)</v>
      </c>
      <c r="U130" s="361"/>
      <c r="V130" s="190" t="str">
        <f>'Fields names'!$A$108</f>
        <v>Fabric</v>
      </c>
      <c r="W130" s="291">
        <v>0</v>
      </c>
      <c r="X130" s="333" t="s">
        <v>284</v>
      </c>
      <c r="Y130" s="335"/>
    </row>
    <row r="131" spans="1:25" ht="15.75" customHeight="1">
      <c r="A131" s="383"/>
      <c r="B131" s="383"/>
      <c r="C131" s="383"/>
      <c r="D131" s="383"/>
      <c r="E131" s="383"/>
      <c r="F131" s="383"/>
      <c r="G131" s="383"/>
      <c r="H131" s="390"/>
      <c r="I131" s="390"/>
      <c r="J131" s="386"/>
      <c r="K131" s="402"/>
      <c r="L131" s="291"/>
      <c r="M131" s="333" t="s">
        <v>284</v>
      </c>
      <c r="N131" s="333"/>
      <c r="O131" s="374"/>
      <c r="P131" s="293"/>
      <c r="Q131" s="322"/>
      <c r="R131" s="322"/>
      <c r="S131" s="323"/>
      <c r="T131" s="377"/>
      <c r="U131" s="361"/>
      <c r="V131" s="190" t="str">
        <f>'Fields names'!$A$109</f>
        <v>Wood</v>
      </c>
      <c r="W131" s="291">
        <v>0</v>
      </c>
      <c r="X13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131" s="350"/>
    </row>
    <row r="132" spans="1:25" ht="15.75" customHeight="1">
      <c r="A132" s="383"/>
      <c r="B132" s="383"/>
      <c r="C132" s="383"/>
      <c r="D132" s="383"/>
      <c r="E132" s="383"/>
      <c r="F132" s="383"/>
      <c r="G132" s="383"/>
      <c r="H132" s="390"/>
      <c r="I132" s="390"/>
      <c r="J132" s="386"/>
      <c r="K132" s="402"/>
      <c r="L132" s="291"/>
      <c r="M132" s="333" t="s">
        <v>284</v>
      </c>
      <c r="N132" s="333"/>
      <c r="O132" s="375"/>
      <c r="P132" s="232" t="s">
        <v>2425</v>
      </c>
      <c r="Q132" s="225" t="str">
        <f>'Fields names'!$A$277</f>
        <v>Material 1</v>
      </c>
      <c r="R132" s="225" t="str">
        <f>'Fields names'!$A$278</f>
        <v>Material 2</v>
      </c>
      <c r="S132" s="287" t="str">
        <f>'Fields names'!$A$279</f>
        <v>Material 3</v>
      </c>
      <c r="T132" s="333" t="s">
        <v>284</v>
      </c>
      <c r="U132" s="361"/>
      <c r="V132" s="190" t="str">
        <f>'Fields names'!$A$110</f>
        <v>Other Materials</v>
      </c>
      <c r="W132" s="291">
        <v>0</v>
      </c>
      <c r="X132" s="351"/>
      <c r="Y132" s="352"/>
    </row>
    <row r="133" spans="1:25" ht="15.75" customHeight="1">
      <c r="A133" s="383"/>
      <c r="B133" s="383"/>
      <c r="C133" s="383"/>
      <c r="D133" s="383"/>
      <c r="E133" s="383"/>
      <c r="F133" s="383"/>
      <c r="G133" s="383"/>
      <c r="H133" s="390"/>
      <c r="I133" s="390"/>
      <c r="J133" s="386"/>
      <c r="K133" s="402"/>
      <c r="L133" s="291"/>
      <c r="M133" s="333" t="s">
        <v>284</v>
      </c>
      <c r="N133" s="333"/>
      <c r="O133" s="226" t="str">
        <f>'Fields names'!$A$209</f>
        <v>Certification expiry date</v>
      </c>
      <c r="P133" s="363" t="str">
        <f>'Fields names'!$A$250</f>
        <v>Outer</v>
      </c>
      <c r="Q133" s="365" t="s">
        <v>284</v>
      </c>
      <c r="R133" s="365" t="s">
        <v>284</v>
      </c>
      <c r="S133" s="365" t="s">
        <v>284</v>
      </c>
      <c r="T133" s="367"/>
      <c r="U133" s="361"/>
      <c r="V133" s="190" t="s">
        <v>284</v>
      </c>
      <c r="W133" s="291">
        <v>0</v>
      </c>
      <c r="X133" s="351"/>
      <c r="Y133" s="352"/>
    </row>
    <row r="134" spans="1:25" ht="15.75" customHeight="1">
      <c r="A134" s="383"/>
      <c r="B134" s="383"/>
      <c r="C134" s="383"/>
      <c r="D134" s="383"/>
      <c r="E134" s="383"/>
      <c r="F134" s="383"/>
      <c r="G134" s="383"/>
      <c r="H134" s="390"/>
      <c r="I134" s="390"/>
      <c r="J134" s="386"/>
      <c r="K134" s="402"/>
      <c r="L134" s="312">
        <f>SUM(L130:L133)</f>
        <v>0</v>
      </c>
      <c r="M134" s="314" t="str" cm="1">
        <f t="array" ref="M134">_xlfn.IFS(L134=0,"tot",L134&lt;&gt;100,"&lt;error",L134=100,"tot")</f>
        <v>tot</v>
      </c>
      <c r="N134" s="333"/>
      <c r="O134" s="370"/>
      <c r="P134" s="364"/>
      <c r="Q134" s="366"/>
      <c r="R134" s="366"/>
      <c r="S134" s="366"/>
      <c r="T134" s="368"/>
      <c r="U134" s="361"/>
      <c r="V134" s="190" t="s">
        <v>284</v>
      </c>
      <c r="W134" s="291">
        <v>0</v>
      </c>
      <c r="X134" s="351"/>
      <c r="Y134" s="352"/>
    </row>
    <row r="135" spans="1:25" ht="15.75" customHeight="1">
      <c r="A135" s="383"/>
      <c r="B135" s="383"/>
      <c r="C135" s="383"/>
      <c r="D135" s="383"/>
      <c r="E135" s="383"/>
      <c r="F135" s="383"/>
      <c r="G135" s="383"/>
      <c r="H135" s="390"/>
      <c r="I135" s="390"/>
      <c r="J135" s="386"/>
      <c r="K135" s="402"/>
      <c r="L135" s="310" t="str">
        <f>CONCATENATE('Fields names'!$A$108,":")</f>
        <v>Fabric:</v>
      </c>
      <c r="M135" s="311"/>
      <c r="N135" s="333"/>
      <c r="O135" s="371"/>
      <c r="P135" s="364" t="str">
        <f>'Fields names'!$A$251</f>
        <v>Inner</v>
      </c>
      <c r="Q135" s="365" t="s">
        <v>284</v>
      </c>
      <c r="R135" s="365" t="s">
        <v>284</v>
      </c>
      <c r="S135" s="365" t="s">
        <v>284</v>
      </c>
      <c r="T135" s="368"/>
      <c r="U135" s="361"/>
      <c r="V135" s="190" t="s">
        <v>284</v>
      </c>
      <c r="W135" s="291">
        <v>0</v>
      </c>
      <c r="X135" s="351"/>
      <c r="Y135" s="352"/>
    </row>
    <row r="136" spans="1:25" ht="15.75" customHeight="1">
      <c r="A136" s="383"/>
      <c r="B136" s="383"/>
      <c r="C136" s="383"/>
      <c r="D136" s="383"/>
      <c r="E136" s="383"/>
      <c r="F136" s="383"/>
      <c r="G136" s="383"/>
      <c r="H136" s="390"/>
      <c r="I136" s="390"/>
      <c r="J136" s="386"/>
      <c r="K136" s="402"/>
      <c r="L136" s="291"/>
      <c r="M136" s="333" t="s">
        <v>284</v>
      </c>
      <c r="N136" s="353" t="s">
        <v>2525</v>
      </c>
      <c r="O136" s="226"/>
      <c r="P136" s="364"/>
      <c r="Q136" s="366"/>
      <c r="R136" s="366"/>
      <c r="S136" s="366"/>
      <c r="T136" s="368"/>
      <c r="U136" s="361"/>
      <c r="V136" s="190" t="s">
        <v>284</v>
      </c>
      <c r="W136" s="291">
        <v>0</v>
      </c>
      <c r="X136" s="351"/>
      <c r="Y136" s="352"/>
    </row>
    <row r="137" spans="1:25" ht="15.75" customHeight="1">
      <c r="A137" s="383"/>
      <c r="B137" s="383"/>
      <c r="C137" s="383"/>
      <c r="D137" s="383"/>
      <c r="E137" s="383"/>
      <c r="F137" s="383"/>
      <c r="G137" s="383"/>
      <c r="H137" s="390"/>
      <c r="I137" s="390"/>
      <c r="J137" s="386"/>
      <c r="K137" s="402"/>
      <c r="L137" s="291"/>
      <c r="M137" s="333" t="s">
        <v>284</v>
      </c>
      <c r="N137" s="354"/>
      <c r="O137" s="225" t="str">
        <f>'Fields names'!$A$208</f>
        <v>Certification number</v>
      </c>
      <c r="P137" s="364" t="str">
        <f>'Fields names'!$A$252</f>
        <v>Sole</v>
      </c>
      <c r="Q137" s="365" t="s">
        <v>284</v>
      </c>
      <c r="R137" s="365" t="s">
        <v>284</v>
      </c>
      <c r="S137" s="365" t="s">
        <v>284</v>
      </c>
      <c r="T137" s="368"/>
      <c r="U137" s="361"/>
      <c r="V137" s="190" t="s">
        <v>284</v>
      </c>
      <c r="W137" s="291">
        <v>0</v>
      </c>
      <c r="X137" s="351"/>
      <c r="Y137" s="352"/>
    </row>
    <row r="138" spans="1:25" ht="15.75" customHeight="1">
      <c r="A138" s="383"/>
      <c r="B138" s="383"/>
      <c r="C138" s="383"/>
      <c r="D138" s="383"/>
      <c r="E138" s="383"/>
      <c r="F138" s="383"/>
      <c r="G138" s="383"/>
      <c r="H138" s="390"/>
      <c r="I138" s="390"/>
      <c r="J138" s="386"/>
      <c r="K138" s="402"/>
      <c r="L138" s="291"/>
      <c r="M138" s="333" t="s">
        <v>284</v>
      </c>
      <c r="N138" s="354"/>
      <c r="O138" s="374"/>
      <c r="P138" s="372"/>
      <c r="Q138" s="366"/>
      <c r="R138" s="373"/>
      <c r="S138" s="373"/>
      <c r="T138" s="368"/>
      <c r="U138" s="361"/>
      <c r="V138" s="190" t="s">
        <v>284</v>
      </c>
      <c r="W138" s="291">
        <v>0</v>
      </c>
      <c r="X138" s="351"/>
      <c r="Y138" s="352"/>
    </row>
    <row r="139" spans="1:25" ht="15.75" customHeight="1">
      <c r="A139" s="383"/>
      <c r="B139" s="383"/>
      <c r="C139" s="383"/>
      <c r="D139" s="383"/>
      <c r="E139" s="383"/>
      <c r="F139" s="383"/>
      <c r="G139" s="383"/>
      <c r="H139" s="390"/>
      <c r="I139" s="390"/>
      <c r="J139" s="386"/>
      <c r="K139" s="402"/>
      <c r="L139" s="291"/>
      <c r="M139" s="333" t="s">
        <v>284</v>
      </c>
      <c r="N139" s="354"/>
      <c r="O139" s="375"/>
      <c r="P139" s="292" t="str">
        <f>'Fields names'!$A$246</f>
        <v>Sole Material Composition</v>
      </c>
      <c r="Q139" s="320"/>
      <c r="R139" s="321"/>
      <c r="S139" s="286"/>
      <c r="T139" s="368"/>
      <c r="U139" s="361"/>
      <c r="V139" s="190" t="s">
        <v>284</v>
      </c>
      <c r="W139" s="291">
        <v>0</v>
      </c>
      <c r="X139" s="351"/>
      <c r="Y139" s="352"/>
    </row>
    <row r="140" spans="1:25" ht="15.75" customHeight="1">
      <c r="A140" s="383"/>
      <c r="B140" s="383"/>
      <c r="C140" s="383"/>
      <c r="D140" s="383"/>
      <c r="E140" s="383"/>
      <c r="F140" s="383"/>
      <c r="G140" s="383"/>
      <c r="H140" s="390"/>
      <c r="I140" s="390"/>
      <c r="J140" s="386"/>
      <c r="K140" s="402"/>
      <c r="L140" s="313">
        <f>SUM(L136:L139)</f>
        <v>0</v>
      </c>
      <c r="M140" s="314" t="str" cm="1">
        <f t="array" ref="M140">_xlfn.IFS(L140=0,"tot",L140&lt;&gt;100,"&lt;error",L140=100,"tot")</f>
        <v>tot</v>
      </c>
      <c r="N140" s="355"/>
      <c r="O140" s="226" t="str">
        <f>'Fields names'!$A$209</f>
        <v>Certification expiry date</v>
      </c>
      <c r="P140" s="392"/>
      <c r="Q140" s="393"/>
      <c r="R140" s="393"/>
      <c r="S140" s="394"/>
      <c r="T140" s="368"/>
      <c r="U140" s="361"/>
      <c r="V140" s="190" t="s">
        <v>284</v>
      </c>
      <c r="W140" s="291">
        <v>0</v>
      </c>
      <c r="X140" s="351"/>
      <c r="Y140" s="352"/>
    </row>
    <row r="141" spans="1:25" ht="15.75" customHeight="1">
      <c r="A141" s="383"/>
      <c r="B141" s="383"/>
      <c r="C141" s="383"/>
      <c r="D141" s="383"/>
      <c r="E141" s="383"/>
      <c r="F141" s="383"/>
      <c r="G141" s="383"/>
      <c r="H141" s="390"/>
      <c r="I141" s="390"/>
      <c r="J141" s="386"/>
      <c r="K141" s="402"/>
      <c r="L141" s="378" t="str">
        <f>'Fields names'!$A$276</f>
        <v>Attention: all the above-mentioned information must appear on the garment label in Italian language.</v>
      </c>
      <c r="M141" s="379"/>
      <c r="N141" s="379"/>
      <c r="O141" s="370"/>
      <c r="P141" s="395"/>
      <c r="Q141" s="396"/>
      <c r="R141" s="396"/>
      <c r="S141" s="397"/>
      <c r="T141" s="368"/>
      <c r="U141" s="361"/>
      <c r="V141" s="190" t="s">
        <v>284</v>
      </c>
      <c r="W141" s="291">
        <v>0</v>
      </c>
      <c r="X141" s="356" t="str">
        <f>'drop down choices'!$DI$4</f>
        <v>FashionAndHomeTextilesQA@qvc.com</v>
      </c>
      <c r="Y141" s="357"/>
    </row>
    <row r="142" spans="1:25" ht="15.75" customHeight="1" thickBot="1">
      <c r="A142" s="384"/>
      <c r="B142" s="384"/>
      <c r="C142" s="384"/>
      <c r="D142" s="384"/>
      <c r="E142" s="384"/>
      <c r="F142" s="384"/>
      <c r="G142" s="384"/>
      <c r="H142" s="391"/>
      <c r="I142" s="391"/>
      <c r="J142" s="387"/>
      <c r="K142" s="403"/>
      <c r="L142" s="380"/>
      <c r="M142" s="381"/>
      <c r="N142" s="381"/>
      <c r="O142" s="371"/>
      <c r="P142" s="398"/>
      <c r="Q142" s="399"/>
      <c r="R142" s="399"/>
      <c r="S142" s="400"/>
      <c r="T142" s="369"/>
      <c r="U142" s="362"/>
      <c r="V142" s="190" t="s">
        <v>284</v>
      </c>
      <c r="W142" s="291">
        <v>0</v>
      </c>
      <c r="X142" s="337" t="str">
        <f>'Fields names'!$A$63</f>
        <v>Textile Construction</v>
      </c>
      <c r="Y142" s="336" t="s">
        <v>284</v>
      </c>
    </row>
    <row r="143" spans="1:25" ht="15.75" customHeight="1">
      <c r="A143" s="382"/>
      <c r="B143" s="382"/>
      <c r="C143" s="382"/>
      <c r="D143" s="382"/>
      <c r="E143" s="382"/>
      <c r="F143" s="382"/>
      <c r="G143" s="382"/>
      <c r="H143" s="389"/>
      <c r="I143" s="389"/>
      <c r="J143" s="338" t="s">
        <v>300</v>
      </c>
      <c r="K143" s="401"/>
      <c r="L143" s="310" t="str">
        <f>CONCATENATE('Fields names'!$A$108,":")</f>
        <v>Fabric:</v>
      </c>
      <c r="M143" s="332"/>
      <c r="N143" s="333" t="s">
        <v>2520</v>
      </c>
      <c r="O143" s="225" t="str">
        <f>'Fields names'!$A$208</f>
        <v>Certification number</v>
      </c>
      <c r="P143" s="232" t="s">
        <v>2425</v>
      </c>
      <c r="Q143" s="225" t="str">
        <f>'Fields names'!$A$277</f>
        <v>Material 1</v>
      </c>
      <c r="R143" s="225" t="str">
        <f>'Fields names'!$A$278</f>
        <v>Material 2</v>
      </c>
      <c r="S143" s="287" t="str">
        <f>'Fields names'!$A$279</f>
        <v>Material 3</v>
      </c>
      <c r="T143" s="376" t="str">
        <f>'Fields names'!$A$218</f>
        <v>Leaflets included? (Y/N) (bounce backs not permitted)</v>
      </c>
      <c r="U143" s="360"/>
      <c r="V143" s="220" t="str">
        <f>'Fields names'!$A$101</f>
        <v>Material Type</v>
      </c>
      <c r="W143" s="221" t="str">
        <f>'Fields names'!$A$97</f>
        <v>Weight (g)</v>
      </c>
      <c r="X143" s="333" t="s">
        <v>284</v>
      </c>
      <c r="Y143" s="331"/>
    </row>
    <row r="144" spans="1:25" ht="15.75" customHeight="1">
      <c r="A144" s="383"/>
      <c r="B144" s="383"/>
      <c r="C144" s="383"/>
      <c r="D144" s="383"/>
      <c r="E144" s="383"/>
      <c r="F144" s="383"/>
      <c r="G144" s="383"/>
      <c r="H144" s="390"/>
      <c r="I144" s="390"/>
      <c r="J144" s="385" t="str">
        <f>IF(J143=web!$A$1,web!$A$2,IF(J143=web!$B$1,web!$B$2,IF(J143=web!$C$1,web!$C$2,IF(J143=web!$D$1,web!$D$2,IF(J143=web!$E$1,web!$E$2,IF(J143=web!$F$1,web!$F$2,IF(J143=web!$G$1,web!$G$2,IF(J143=web!$H$1,web!$H$2,IF(J143=web!$I$1,web!$I$2,IF(J143=web!$J$1,web!$J$2,IF(J143=web!$K$1,web!$K$2,IF(J143=web!$L$1,web!$L$2,IF(J143=web!$M$1,web!$M$2,IF(J143=web!$N$1,web!$N$2,IF(J143=web!$O$1,web!$O$2,IF(J143=web!$P$1,web!$P$2,IF(J143=web!$Q$1,web!$Q$2,IF(J143=web!$R$1,web!$R$2,IF(J143=web!$S$1,web!$S$2,IF(J143=web!$T$1,web!$T$2,IF(J143=web!$U$1,web!$U$2,'Fields names'!$A$6)))))))))))))))))))))</f>
        <v>Select Category to visualize minimun content for LD</v>
      </c>
      <c r="K144" s="402"/>
      <c r="L144" s="312"/>
      <c r="M144" s="333" t="s">
        <v>284</v>
      </c>
      <c r="N144" s="333" t="s">
        <v>2521</v>
      </c>
      <c r="O144" s="374"/>
      <c r="P144" s="363" t="str">
        <f>'Fields names'!$A$250</f>
        <v>Outer</v>
      </c>
      <c r="Q144" s="365" t="s">
        <v>284</v>
      </c>
      <c r="R144" s="365" t="s">
        <v>284</v>
      </c>
      <c r="S144" s="365" t="s">
        <v>284</v>
      </c>
      <c r="T144" s="377"/>
      <c r="U144" s="361"/>
      <c r="V144" s="190" t="str">
        <f>'Fields names'!$A$102</f>
        <v>Aluminium</v>
      </c>
      <c r="W144" s="291">
        <v>0</v>
      </c>
      <c r="X144" s="333" t="s">
        <v>284</v>
      </c>
      <c r="Y144" s="331"/>
    </row>
    <row r="145" spans="1:25" ht="15.75" customHeight="1">
      <c r="A145" s="383"/>
      <c r="B145" s="383"/>
      <c r="C145" s="383"/>
      <c r="D145" s="383"/>
      <c r="E145" s="383"/>
      <c r="F145" s="383"/>
      <c r="G145" s="383"/>
      <c r="H145" s="390"/>
      <c r="I145" s="390"/>
      <c r="J145" s="386"/>
      <c r="K145" s="402"/>
      <c r="L145" s="312"/>
      <c r="M145" s="333" t="s">
        <v>284</v>
      </c>
      <c r="N145" s="333" t="s">
        <v>2522</v>
      </c>
      <c r="O145" s="375"/>
      <c r="P145" s="364"/>
      <c r="Q145" s="366"/>
      <c r="R145" s="366"/>
      <c r="S145" s="366"/>
      <c r="T145" s="333" t="s">
        <v>284</v>
      </c>
      <c r="U145" s="361"/>
      <c r="V145" s="190" t="str">
        <f>'Fields names'!$A$103</f>
        <v>Ferrous Metals</v>
      </c>
      <c r="W145" s="291">
        <v>0</v>
      </c>
      <c r="X145" s="333" t="s">
        <v>284</v>
      </c>
      <c r="Y145" s="331"/>
    </row>
    <row r="146" spans="1:25" ht="15.75" customHeight="1">
      <c r="A146" s="383"/>
      <c r="B146" s="383"/>
      <c r="C146" s="383"/>
      <c r="D146" s="383"/>
      <c r="E146" s="383"/>
      <c r="F146" s="383"/>
      <c r="G146" s="383"/>
      <c r="H146" s="390"/>
      <c r="I146" s="390"/>
      <c r="J146" s="386"/>
      <c r="K146" s="402"/>
      <c r="L146" s="312"/>
      <c r="M146" s="333" t="s">
        <v>284</v>
      </c>
      <c r="N146" s="333" t="s">
        <v>2523</v>
      </c>
      <c r="O146" s="226" t="str">
        <f>'Fields names'!$A$209</f>
        <v>Certification expiry date</v>
      </c>
      <c r="P146" s="364" t="str">
        <f>'Fields names'!$A$251</f>
        <v>Inner</v>
      </c>
      <c r="Q146" s="365" t="s">
        <v>284</v>
      </c>
      <c r="R146" s="365" t="s">
        <v>284</v>
      </c>
      <c r="S146" s="365" t="s">
        <v>284</v>
      </c>
      <c r="T146" s="376" t="str">
        <f>'Fields names'!$A$219</f>
        <v>Gift box included Y/N</v>
      </c>
      <c r="U146" s="361"/>
      <c r="V146" s="190" t="str">
        <f>'Fields names'!$A$104</f>
        <v>Glass</v>
      </c>
      <c r="W146" s="291">
        <v>0</v>
      </c>
      <c r="X146" s="333" t="s">
        <v>284</v>
      </c>
      <c r="Y146" s="331"/>
    </row>
    <row r="147" spans="1:25" ht="15.75" customHeight="1">
      <c r="A147" s="383"/>
      <c r="B147" s="383"/>
      <c r="C147" s="383"/>
      <c r="D147" s="383"/>
      <c r="E147" s="383"/>
      <c r="F147" s="383"/>
      <c r="G147" s="383"/>
      <c r="H147" s="390"/>
      <c r="I147" s="390"/>
      <c r="J147" s="386"/>
      <c r="K147" s="402"/>
      <c r="L147" s="312"/>
      <c r="M147" s="333" t="s">
        <v>284</v>
      </c>
      <c r="N147" s="333" t="s">
        <v>2524</v>
      </c>
      <c r="O147" s="370"/>
      <c r="P147" s="364"/>
      <c r="Q147" s="366"/>
      <c r="R147" s="366"/>
      <c r="S147" s="366"/>
      <c r="T147" s="388"/>
      <c r="U147" s="361"/>
      <c r="V147" s="190" t="str">
        <f>'Fields names'!$A$105</f>
        <v>Paper/Card</v>
      </c>
      <c r="W147" s="291">
        <v>0</v>
      </c>
      <c r="X147" s="333" t="s">
        <v>284</v>
      </c>
      <c r="Y147" s="331"/>
    </row>
    <row r="148" spans="1:25" ht="15.75" customHeight="1">
      <c r="A148" s="383"/>
      <c r="B148" s="383"/>
      <c r="C148" s="383"/>
      <c r="D148" s="383"/>
      <c r="E148" s="383"/>
      <c r="F148" s="383"/>
      <c r="G148" s="383"/>
      <c r="H148" s="390"/>
      <c r="I148" s="390"/>
      <c r="J148" s="386"/>
      <c r="K148" s="402"/>
      <c r="L148" s="312">
        <f>SUM(L144:L147)</f>
        <v>0</v>
      </c>
      <c r="M148" s="314" t="str" cm="1">
        <f t="array" ref="M148">_xlfn.IFS(L148=0,"tot",L148&lt;&gt;100,"&lt;error",L148=100,"% tot")</f>
        <v>tot</v>
      </c>
      <c r="N148" s="358" t="str">
        <f>'Fields names'!$A$226</f>
        <v>Additional Care Instruction</v>
      </c>
      <c r="O148" s="371"/>
      <c r="P148" s="364" t="str">
        <f>'Fields names'!$A$252</f>
        <v>Sole</v>
      </c>
      <c r="Q148" s="365" t="s">
        <v>284</v>
      </c>
      <c r="R148" s="365" t="s">
        <v>284</v>
      </c>
      <c r="S148" s="365" t="s">
        <v>284</v>
      </c>
      <c r="T148" s="377"/>
      <c r="U148" s="361"/>
      <c r="V148" s="190" t="str">
        <f>'Fields names'!$A$106</f>
        <v>Plastic</v>
      </c>
      <c r="W148" s="291">
        <v>0</v>
      </c>
      <c r="X148" s="333" t="s">
        <v>284</v>
      </c>
      <c r="Y148" s="331"/>
    </row>
    <row r="149" spans="1:25" ht="15.75" customHeight="1">
      <c r="A149" s="383"/>
      <c r="B149" s="383"/>
      <c r="C149" s="383"/>
      <c r="D149" s="383"/>
      <c r="E149" s="383"/>
      <c r="F149" s="383"/>
      <c r="G149" s="383"/>
      <c r="H149" s="390"/>
      <c r="I149" s="390"/>
      <c r="J149" s="386"/>
      <c r="K149" s="402"/>
      <c r="L149" s="310" t="str">
        <f>CONCATENATE('Fields names'!$A$108,":")</f>
        <v>Fabric:</v>
      </c>
      <c r="M149" s="311"/>
      <c r="N149" s="359"/>
      <c r="O149" s="226"/>
      <c r="P149" s="372"/>
      <c r="Q149" s="366"/>
      <c r="R149" s="366"/>
      <c r="S149" s="366"/>
      <c r="T149" s="333" t="s">
        <v>284</v>
      </c>
      <c r="U149" s="361"/>
      <c r="V149" s="190" t="str">
        <f>'Fields names'!$A$107</f>
        <v>Polystyrene</v>
      </c>
      <c r="W149" s="291">
        <v>0</v>
      </c>
      <c r="X149" s="333" t="s">
        <v>284</v>
      </c>
      <c r="Y149" s="331"/>
    </row>
    <row r="150" spans="1:25" ht="15.75" customHeight="1">
      <c r="A150" s="383"/>
      <c r="B150" s="383"/>
      <c r="C150" s="383"/>
      <c r="D150" s="383"/>
      <c r="E150" s="383"/>
      <c r="F150" s="383"/>
      <c r="G150" s="383"/>
      <c r="H150" s="390"/>
      <c r="I150" s="390"/>
      <c r="J150" s="386"/>
      <c r="K150" s="402"/>
      <c r="L150" s="291"/>
      <c r="M150" s="333" t="s">
        <v>284</v>
      </c>
      <c r="N150" s="333"/>
      <c r="O150" s="225" t="str">
        <f>'Fields names'!$A$208</f>
        <v>Certification number</v>
      </c>
      <c r="P150" s="292" t="str">
        <f>'Fields names'!$A$246</f>
        <v>Sole Material Composition</v>
      </c>
      <c r="Q150" s="320"/>
      <c r="R150" s="321"/>
      <c r="S150" s="286"/>
      <c r="T150" s="376" t="str">
        <f>'Fields names'!$A$220</f>
        <v>Dust bag (Y/N)</v>
      </c>
      <c r="U150" s="361"/>
      <c r="V150" s="190" t="str">
        <f>'Fields names'!$A$108</f>
        <v>Fabric</v>
      </c>
      <c r="W150" s="291">
        <v>0</v>
      </c>
      <c r="X150" s="333" t="s">
        <v>284</v>
      </c>
      <c r="Y150" s="335"/>
    </row>
    <row r="151" spans="1:25" ht="15.75" customHeight="1">
      <c r="A151" s="383"/>
      <c r="B151" s="383"/>
      <c r="C151" s="383"/>
      <c r="D151" s="383"/>
      <c r="E151" s="383"/>
      <c r="F151" s="383"/>
      <c r="G151" s="383"/>
      <c r="H151" s="390"/>
      <c r="I151" s="390"/>
      <c r="J151" s="386"/>
      <c r="K151" s="402"/>
      <c r="L151" s="291"/>
      <c r="M151" s="333" t="s">
        <v>284</v>
      </c>
      <c r="N151" s="333"/>
      <c r="O151" s="374"/>
      <c r="P151" s="293"/>
      <c r="Q151" s="322"/>
      <c r="R151" s="322"/>
      <c r="S151" s="323"/>
      <c r="T151" s="377"/>
      <c r="U151" s="361"/>
      <c r="V151" s="190" t="str">
        <f>'Fields names'!$A$109</f>
        <v>Wood</v>
      </c>
      <c r="W151" s="291">
        <v>0</v>
      </c>
      <c r="X15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151" s="350"/>
    </row>
    <row r="152" spans="1:25" ht="15.75" customHeight="1">
      <c r="A152" s="383"/>
      <c r="B152" s="383"/>
      <c r="C152" s="383"/>
      <c r="D152" s="383"/>
      <c r="E152" s="383"/>
      <c r="F152" s="383"/>
      <c r="G152" s="383"/>
      <c r="H152" s="390"/>
      <c r="I152" s="390"/>
      <c r="J152" s="386"/>
      <c r="K152" s="402"/>
      <c r="L152" s="291"/>
      <c r="M152" s="333" t="s">
        <v>284</v>
      </c>
      <c r="N152" s="333"/>
      <c r="O152" s="375"/>
      <c r="P152" s="232" t="s">
        <v>2425</v>
      </c>
      <c r="Q152" s="225" t="str">
        <f>'Fields names'!$A$277</f>
        <v>Material 1</v>
      </c>
      <c r="R152" s="225" t="str">
        <f>'Fields names'!$A$278</f>
        <v>Material 2</v>
      </c>
      <c r="S152" s="287" t="str">
        <f>'Fields names'!$A$279</f>
        <v>Material 3</v>
      </c>
      <c r="T152" s="333" t="s">
        <v>284</v>
      </c>
      <c r="U152" s="361"/>
      <c r="V152" s="190" t="str">
        <f>'Fields names'!$A$110</f>
        <v>Other Materials</v>
      </c>
      <c r="W152" s="291">
        <v>0</v>
      </c>
      <c r="X152" s="351"/>
      <c r="Y152" s="352"/>
    </row>
    <row r="153" spans="1:25" ht="15.75" customHeight="1">
      <c r="A153" s="383"/>
      <c r="B153" s="383"/>
      <c r="C153" s="383"/>
      <c r="D153" s="383"/>
      <c r="E153" s="383"/>
      <c r="F153" s="383"/>
      <c r="G153" s="383"/>
      <c r="H153" s="390"/>
      <c r="I153" s="390"/>
      <c r="J153" s="386"/>
      <c r="K153" s="402"/>
      <c r="L153" s="291"/>
      <c r="M153" s="333" t="s">
        <v>284</v>
      </c>
      <c r="N153" s="333"/>
      <c r="O153" s="226" t="str">
        <f>'Fields names'!$A$209</f>
        <v>Certification expiry date</v>
      </c>
      <c r="P153" s="363" t="str">
        <f>'Fields names'!$A$250</f>
        <v>Outer</v>
      </c>
      <c r="Q153" s="365" t="s">
        <v>284</v>
      </c>
      <c r="R153" s="365" t="s">
        <v>284</v>
      </c>
      <c r="S153" s="365" t="s">
        <v>284</v>
      </c>
      <c r="T153" s="367"/>
      <c r="U153" s="361"/>
      <c r="V153" s="190" t="s">
        <v>284</v>
      </c>
      <c r="W153" s="291">
        <v>0</v>
      </c>
      <c r="X153" s="351"/>
      <c r="Y153" s="352"/>
    </row>
    <row r="154" spans="1:25" ht="15.75" customHeight="1">
      <c r="A154" s="383"/>
      <c r="B154" s="383"/>
      <c r="C154" s="383"/>
      <c r="D154" s="383"/>
      <c r="E154" s="383"/>
      <c r="F154" s="383"/>
      <c r="G154" s="383"/>
      <c r="H154" s="390"/>
      <c r="I154" s="390"/>
      <c r="J154" s="386"/>
      <c r="K154" s="402"/>
      <c r="L154" s="312">
        <f>SUM(L150:L153)</f>
        <v>0</v>
      </c>
      <c r="M154" s="314" t="str" cm="1">
        <f t="array" ref="M154">_xlfn.IFS(L154=0,"tot",L154&lt;&gt;100,"&lt;error",L154=100,"tot")</f>
        <v>tot</v>
      </c>
      <c r="N154" s="333"/>
      <c r="O154" s="370"/>
      <c r="P154" s="364"/>
      <c r="Q154" s="366"/>
      <c r="R154" s="366"/>
      <c r="S154" s="366"/>
      <c r="T154" s="368"/>
      <c r="U154" s="361"/>
      <c r="V154" s="190" t="s">
        <v>284</v>
      </c>
      <c r="W154" s="291">
        <v>0</v>
      </c>
      <c r="X154" s="351"/>
      <c r="Y154" s="352"/>
    </row>
    <row r="155" spans="1:25" ht="15.75" customHeight="1">
      <c r="A155" s="383"/>
      <c r="B155" s="383"/>
      <c r="C155" s="383"/>
      <c r="D155" s="383"/>
      <c r="E155" s="383"/>
      <c r="F155" s="383"/>
      <c r="G155" s="383"/>
      <c r="H155" s="390"/>
      <c r="I155" s="390"/>
      <c r="J155" s="386"/>
      <c r="K155" s="402"/>
      <c r="L155" s="310" t="str">
        <f>CONCATENATE('Fields names'!$A$108,":")</f>
        <v>Fabric:</v>
      </c>
      <c r="M155" s="311"/>
      <c r="N155" s="333"/>
      <c r="O155" s="371"/>
      <c r="P155" s="364" t="str">
        <f>'Fields names'!$A$251</f>
        <v>Inner</v>
      </c>
      <c r="Q155" s="365" t="s">
        <v>284</v>
      </c>
      <c r="R155" s="365" t="s">
        <v>284</v>
      </c>
      <c r="S155" s="365" t="s">
        <v>284</v>
      </c>
      <c r="T155" s="368"/>
      <c r="U155" s="361"/>
      <c r="V155" s="190" t="s">
        <v>284</v>
      </c>
      <c r="W155" s="291">
        <v>0</v>
      </c>
      <c r="X155" s="351"/>
      <c r="Y155" s="352"/>
    </row>
    <row r="156" spans="1:25" ht="15.75" customHeight="1">
      <c r="A156" s="383"/>
      <c r="B156" s="383"/>
      <c r="C156" s="383"/>
      <c r="D156" s="383"/>
      <c r="E156" s="383"/>
      <c r="F156" s="383"/>
      <c r="G156" s="383"/>
      <c r="H156" s="390"/>
      <c r="I156" s="390"/>
      <c r="J156" s="386"/>
      <c r="K156" s="402"/>
      <c r="L156" s="291"/>
      <c r="M156" s="333" t="s">
        <v>284</v>
      </c>
      <c r="N156" s="353" t="s">
        <v>2525</v>
      </c>
      <c r="O156" s="226"/>
      <c r="P156" s="364"/>
      <c r="Q156" s="366"/>
      <c r="R156" s="366"/>
      <c r="S156" s="366"/>
      <c r="T156" s="368"/>
      <c r="U156" s="361"/>
      <c r="V156" s="190" t="s">
        <v>284</v>
      </c>
      <c r="W156" s="291">
        <v>0</v>
      </c>
      <c r="X156" s="351"/>
      <c r="Y156" s="352"/>
    </row>
    <row r="157" spans="1:25" ht="15.75" customHeight="1">
      <c r="A157" s="383"/>
      <c r="B157" s="383"/>
      <c r="C157" s="383"/>
      <c r="D157" s="383"/>
      <c r="E157" s="383"/>
      <c r="F157" s="383"/>
      <c r="G157" s="383"/>
      <c r="H157" s="390"/>
      <c r="I157" s="390"/>
      <c r="J157" s="386"/>
      <c r="K157" s="402"/>
      <c r="L157" s="291"/>
      <c r="M157" s="333" t="s">
        <v>284</v>
      </c>
      <c r="N157" s="354"/>
      <c r="O157" s="225" t="str">
        <f>'Fields names'!$A$208</f>
        <v>Certification number</v>
      </c>
      <c r="P157" s="364" t="str">
        <f>'Fields names'!$A$252</f>
        <v>Sole</v>
      </c>
      <c r="Q157" s="365" t="s">
        <v>284</v>
      </c>
      <c r="R157" s="365" t="s">
        <v>284</v>
      </c>
      <c r="S157" s="365" t="s">
        <v>284</v>
      </c>
      <c r="T157" s="368"/>
      <c r="U157" s="361"/>
      <c r="V157" s="190" t="s">
        <v>284</v>
      </c>
      <c r="W157" s="291">
        <v>0</v>
      </c>
      <c r="X157" s="351"/>
      <c r="Y157" s="352"/>
    </row>
    <row r="158" spans="1:25" ht="15.75" customHeight="1">
      <c r="A158" s="383"/>
      <c r="B158" s="383"/>
      <c r="C158" s="383"/>
      <c r="D158" s="383"/>
      <c r="E158" s="383"/>
      <c r="F158" s="383"/>
      <c r="G158" s="383"/>
      <c r="H158" s="390"/>
      <c r="I158" s="390"/>
      <c r="J158" s="386"/>
      <c r="K158" s="402"/>
      <c r="L158" s="291"/>
      <c r="M158" s="333" t="s">
        <v>284</v>
      </c>
      <c r="N158" s="354"/>
      <c r="O158" s="374"/>
      <c r="P158" s="372"/>
      <c r="Q158" s="366"/>
      <c r="R158" s="373"/>
      <c r="S158" s="373"/>
      <c r="T158" s="368"/>
      <c r="U158" s="361"/>
      <c r="V158" s="190" t="s">
        <v>284</v>
      </c>
      <c r="W158" s="291">
        <v>0</v>
      </c>
      <c r="X158" s="351"/>
      <c r="Y158" s="352"/>
    </row>
    <row r="159" spans="1:25" ht="15.75" customHeight="1">
      <c r="A159" s="383"/>
      <c r="B159" s="383"/>
      <c r="C159" s="383"/>
      <c r="D159" s="383"/>
      <c r="E159" s="383"/>
      <c r="F159" s="383"/>
      <c r="G159" s="383"/>
      <c r="H159" s="390"/>
      <c r="I159" s="390"/>
      <c r="J159" s="386"/>
      <c r="K159" s="402"/>
      <c r="L159" s="291"/>
      <c r="M159" s="333" t="s">
        <v>284</v>
      </c>
      <c r="N159" s="354"/>
      <c r="O159" s="375"/>
      <c r="P159" s="292" t="str">
        <f>'Fields names'!$A$246</f>
        <v>Sole Material Composition</v>
      </c>
      <c r="Q159" s="320"/>
      <c r="R159" s="321"/>
      <c r="S159" s="286"/>
      <c r="T159" s="368"/>
      <c r="U159" s="361"/>
      <c r="V159" s="190" t="s">
        <v>284</v>
      </c>
      <c r="W159" s="291">
        <v>0</v>
      </c>
      <c r="X159" s="351"/>
      <c r="Y159" s="352"/>
    </row>
    <row r="160" spans="1:25" ht="15.75" customHeight="1">
      <c r="A160" s="383"/>
      <c r="B160" s="383"/>
      <c r="C160" s="383"/>
      <c r="D160" s="383"/>
      <c r="E160" s="383"/>
      <c r="F160" s="383"/>
      <c r="G160" s="383"/>
      <c r="H160" s="390"/>
      <c r="I160" s="390"/>
      <c r="J160" s="386"/>
      <c r="K160" s="402"/>
      <c r="L160" s="313">
        <f>SUM(L156:L159)</f>
        <v>0</v>
      </c>
      <c r="M160" s="314" t="str" cm="1">
        <f t="array" ref="M160">_xlfn.IFS(L160=0,"tot",L160&lt;&gt;100,"&lt;error",L160=100,"tot")</f>
        <v>tot</v>
      </c>
      <c r="N160" s="355"/>
      <c r="O160" s="226" t="str">
        <f>'Fields names'!$A$209</f>
        <v>Certification expiry date</v>
      </c>
      <c r="P160" s="392"/>
      <c r="Q160" s="393"/>
      <c r="R160" s="393"/>
      <c r="S160" s="394"/>
      <c r="T160" s="368"/>
      <c r="U160" s="361"/>
      <c r="V160" s="190" t="s">
        <v>284</v>
      </c>
      <c r="W160" s="291">
        <v>0</v>
      </c>
      <c r="X160" s="351"/>
      <c r="Y160" s="352"/>
    </row>
    <row r="161" spans="1:25" ht="15.75" customHeight="1">
      <c r="A161" s="383"/>
      <c r="B161" s="383"/>
      <c r="C161" s="383"/>
      <c r="D161" s="383"/>
      <c r="E161" s="383"/>
      <c r="F161" s="383"/>
      <c r="G161" s="383"/>
      <c r="H161" s="390"/>
      <c r="I161" s="390"/>
      <c r="J161" s="386"/>
      <c r="K161" s="402"/>
      <c r="L161" s="378" t="str">
        <f>'Fields names'!$A$276</f>
        <v>Attention: all the above-mentioned information must appear on the garment label in Italian language.</v>
      </c>
      <c r="M161" s="379"/>
      <c r="N161" s="379"/>
      <c r="O161" s="370"/>
      <c r="P161" s="395"/>
      <c r="Q161" s="396"/>
      <c r="R161" s="396"/>
      <c r="S161" s="397"/>
      <c r="T161" s="368"/>
      <c r="U161" s="361"/>
      <c r="V161" s="190" t="s">
        <v>284</v>
      </c>
      <c r="W161" s="291">
        <v>0</v>
      </c>
      <c r="X161" s="356" t="str">
        <f>'drop down choices'!$DI$4</f>
        <v>FashionAndHomeTextilesQA@qvc.com</v>
      </c>
      <c r="Y161" s="357"/>
    </row>
    <row r="162" spans="1:25" ht="15.75" customHeight="1" thickBot="1">
      <c r="A162" s="384"/>
      <c r="B162" s="384"/>
      <c r="C162" s="384"/>
      <c r="D162" s="384"/>
      <c r="E162" s="384"/>
      <c r="F162" s="384"/>
      <c r="G162" s="384"/>
      <c r="H162" s="391"/>
      <c r="I162" s="391"/>
      <c r="J162" s="387"/>
      <c r="K162" s="403"/>
      <c r="L162" s="380"/>
      <c r="M162" s="381"/>
      <c r="N162" s="381"/>
      <c r="O162" s="371"/>
      <c r="P162" s="398"/>
      <c r="Q162" s="399"/>
      <c r="R162" s="399"/>
      <c r="S162" s="400"/>
      <c r="T162" s="369"/>
      <c r="U162" s="362"/>
      <c r="V162" s="190" t="s">
        <v>284</v>
      </c>
      <c r="W162" s="291">
        <v>0</v>
      </c>
      <c r="X162" s="337" t="str">
        <f>'Fields names'!$A$63</f>
        <v>Textile Construction</v>
      </c>
      <c r="Y162" s="336" t="s">
        <v>284</v>
      </c>
    </row>
    <row r="163" spans="1:25" ht="15.75" customHeight="1">
      <c r="A163" s="382"/>
      <c r="B163" s="382"/>
      <c r="C163" s="382"/>
      <c r="D163" s="382"/>
      <c r="E163" s="382"/>
      <c r="F163" s="382"/>
      <c r="G163" s="382"/>
      <c r="H163" s="389"/>
      <c r="I163" s="389"/>
      <c r="J163" s="338" t="s">
        <v>300</v>
      </c>
      <c r="K163" s="401"/>
      <c r="L163" s="310" t="str">
        <f>CONCATENATE('Fields names'!$A$108,":")</f>
        <v>Fabric:</v>
      </c>
      <c r="M163" s="332"/>
      <c r="N163" s="333" t="s">
        <v>2520</v>
      </c>
      <c r="O163" s="225" t="str">
        <f>'Fields names'!$A$208</f>
        <v>Certification number</v>
      </c>
      <c r="P163" s="232" t="s">
        <v>2425</v>
      </c>
      <c r="Q163" s="225" t="str">
        <f>'Fields names'!$A$277</f>
        <v>Material 1</v>
      </c>
      <c r="R163" s="225" t="str">
        <f>'Fields names'!$A$278</f>
        <v>Material 2</v>
      </c>
      <c r="S163" s="287" t="str">
        <f>'Fields names'!$A$279</f>
        <v>Material 3</v>
      </c>
      <c r="T163" s="376" t="str">
        <f>'Fields names'!$A$218</f>
        <v>Leaflets included? (Y/N) (bounce backs not permitted)</v>
      </c>
      <c r="U163" s="360"/>
      <c r="V163" s="220" t="str">
        <f>'Fields names'!$A$101</f>
        <v>Material Type</v>
      </c>
      <c r="W163" s="221" t="str">
        <f>'Fields names'!$A$97</f>
        <v>Weight (g)</v>
      </c>
      <c r="X163" s="333" t="s">
        <v>284</v>
      </c>
      <c r="Y163" s="331"/>
    </row>
    <row r="164" spans="1:25" ht="15.75" customHeight="1">
      <c r="A164" s="383"/>
      <c r="B164" s="383"/>
      <c r="C164" s="383"/>
      <c r="D164" s="383"/>
      <c r="E164" s="383"/>
      <c r="F164" s="383"/>
      <c r="G164" s="383"/>
      <c r="H164" s="390"/>
      <c r="I164" s="390"/>
      <c r="J164" s="385" t="str">
        <f>IF(J163=web!$A$1,web!$A$2,IF(J163=web!$B$1,web!$B$2,IF(J163=web!$C$1,web!$C$2,IF(J163=web!$D$1,web!$D$2,IF(J163=web!$E$1,web!$E$2,IF(J163=web!$F$1,web!$F$2,IF(J163=web!$G$1,web!$G$2,IF(J163=web!$H$1,web!$H$2,IF(J163=web!$I$1,web!$I$2,IF(J163=web!$J$1,web!$J$2,IF(J163=web!$K$1,web!$K$2,IF(J163=web!$L$1,web!$L$2,IF(J163=web!$M$1,web!$M$2,IF(J163=web!$N$1,web!$N$2,IF(J163=web!$O$1,web!$O$2,IF(J163=web!$P$1,web!$P$2,IF(J163=web!$Q$1,web!$Q$2,IF(J163=web!$R$1,web!$R$2,IF(J163=web!$S$1,web!$S$2,IF(J163=web!$T$1,web!$T$2,IF(J163=web!$U$1,web!$U$2,'Fields names'!$A$6)))))))))))))))))))))</f>
        <v>Select Category to visualize minimun content for LD</v>
      </c>
      <c r="K164" s="402"/>
      <c r="L164" s="312"/>
      <c r="M164" s="333" t="s">
        <v>284</v>
      </c>
      <c r="N164" s="333" t="s">
        <v>2521</v>
      </c>
      <c r="O164" s="374"/>
      <c r="P164" s="363" t="str">
        <f>'Fields names'!$A$250</f>
        <v>Outer</v>
      </c>
      <c r="Q164" s="365" t="s">
        <v>284</v>
      </c>
      <c r="R164" s="365" t="s">
        <v>284</v>
      </c>
      <c r="S164" s="365" t="s">
        <v>284</v>
      </c>
      <c r="T164" s="377"/>
      <c r="U164" s="361"/>
      <c r="V164" s="190" t="str">
        <f>'Fields names'!$A$102</f>
        <v>Aluminium</v>
      </c>
      <c r="W164" s="291">
        <v>0</v>
      </c>
      <c r="X164" s="333" t="s">
        <v>284</v>
      </c>
      <c r="Y164" s="331"/>
    </row>
    <row r="165" spans="1:25" ht="15.75" customHeight="1">
      <c r="A165" s="383"/>
      <c r="B165" s="383"/>
      <c r="C165" s="383"/>
      <c r="D165" s="383"/>
      <c r="E165" s="383"/>
      <c r="F165" s="383"/>
      <c r="G165" s="383"/>
      <c r="H165" s="390"/>
      <c r="I165" s="390"/>
      <c r="J165" s="386"/>
      <c r="K165" s="402"/>
      <c r="L165" s="312"/>
      <c r="M165" s="333" t="s">
        <v>284</v>
      </c>
      <c r="N165" s="333" t="s">
        <v>2522</v>
      </c>
      <c r="O165" s="375"/>
      <c r="P165" s="364"/>
      <c r="Q165" s="366"/>
      <c r="R165" s="366"/>
      <c r="S165" s="366"/>
      <c r="T165" s="333" t="s">
        <v>284</v>
      </c>
      <c r="U165" s="361"/>
      <c r="V165" s="190" t="str">
        <f>'Fields names'!$A$103</f>
        <v>Ferrous Metals</v>
      </c>
      <c r="W165" s="291">
        <v>0</v>
      </c>
      <c r="X165" s="333" t="s">
        <v>284</v>
      </c>
      <c r="Y165" s="331"/>
    </row>
    <row r="166" spans="1:25" ht="15.75" customHeight="1">
      <c r="A166" s="383"/>
      <c r="B166" s="383"/>
      <c r="C166" s="383"/>
      <c r="D166" s="383"/>
      <c r="E166" s="383"/>
      <c r="F166" s="383"/>
      <c r="G166" s="383"/>
      <c r="H166" s="390"/>
      <c r="I166" s="390"/>
      <c r="J166" s="386"/>
      <c r="K166" s="402"/>
      <c r="L166" s="312"/>
      <c r="M166" s="333" t="s">
        <v>284</v>
      </c>
      <c r="N166" s="333" t="s">
        <v>2523</v>
      </c>
      <c r="O166" s="226" t="str">
        <f>'Fields names'!$A$209</f>
        <v>Certification expiry date</v>
      </c>
      <c r="P166" s="364" t="str">
        <f>'Fields names'!$A$251</f>
        <v>Inner</v>
      </c>
      <c r="Q166" s="365" t="s">
        <v>284</v>
      </c>
      <c r="R166" s="365" t="s">
        <v>284</v>
      </c>
      <c r="S166" s="365" t="s">
        <v>284</v>
      </c>
      <c r="T166" s="376" t="str">
        <f>'Fields names'!$A$219</f>
        <v>Gift box included Y/N</v>
      </c>
      <c r="U166" s="361"/>
      <c r="V166" s="190" t="str">
        <f>'Fields names'!$A$104</f>
        <v>Glass</v>
      </c>
      <c r="W166" s="291">
        <v>0</v>
      </c>
      <c r="X166" s="333" t="s">
        <v>284</v>
      </c>
      <c r="Y166" s="331"/>
    </row>
    <row r="167" spans="1:25" ht="15.75" customHeight="1">
      <c r="A167" s="383"/>
      <c r="B167" s="383"/>
      <c r="C167" s="383"/>
      <c r="D167" s="383"/>
      <c r="E167" s="383"/>
      <c r="F167" s="383"/>
      <c r="G167" s="383"/>
      <c r="H167" s="390"/>
      <c r="I167" s="390"/>
      <c r="J167" s="386"/>
      <c r="K167" s="402"/>
      <c r="L167" s="312"/>
      <c r="M167" s="333" t="s">
        <v>284</v>
      </c>
      <c r="N167" s="333" t="s">
        <v>2524</v>
      </c>
      <c r="O167" s="370"/>
      <c r="P167" s="364"/>
      <c r="Q167" s="366"/>
      <c r="R167" s="366"/>
      <c r="S167" s="366"/>
      <c r="T167" s="388"/>
      <c r="U167" s="361"/>
      <c r="V167" s="190" t="str">
        <f>'Fields names'!$A$105</f>
        <v>Paper/Card</v>
      </c>
      <c r="W167" s="291">
        <v>0</v>
      </c>
      <c r="X167" s="333" t="s">
        <v>284</v>
      </c>
      <c r="Y167" s="331"/>
    </row>
    <row r="168" spans="1:25" ht="15.75" customHeight="1">
      <c r="A168" s="383"/>
      <c r="B168" s="383"/>
      <c r="C168" s="383"/>
      <c r="D168" s="383"/>
      <c r="E168" s="383"/>
      <c r="F168" s="383"/>
      <c r="G168" s="383"/>
      <c r="H168" s="390"/>
      <c r="I168" s="390"/>
      <c r="J168" s="386"/>
      <c r="K168" s="402"/>
      <c r="L168" s="312">
        <f>SUM(L164:L167)</f>
        <v>0</v>
      </c>
      <c r="M168" s="314" t="str" cm="1">
        <f t="array" ref="M168">_xlfn.IFS(L168=0,"tot",L168&lt;&gt;100,"&lt;error",L168=100,"% tot")</f>
        <v>tot</v>
      </c>
      <c r="N168" s="358" t="str">
        <f>'Fields names'!$A$226</f>
        <v>Additional Care Instruction</v>
      </c>
      <c r="O168" s="371"/>
      <c r="P168" s="364" t="str">
        <f>'Fields names'!$A$252</f>
        <v>Sole</v>
      </c>
      <c r="Q168" s="365" t="s">
        <v>284</v>
      </c>
      <c r="R168" s="365" t="s">
        <v>284</v>
      </c>
      <c r="S168" s="365" t="s">
        <v>284</v>
      </c>
      <c r="T168" s="377"/>
      <c r="U168" s="361"/>
      <c r="V168" s="190" t="str">
        <f>'Fields names'!$A$106</f>
        <v>Plastic</v>
      </c>
      <c r="W168" s="291">
        <v>0</v>
      </c>
      <c r="X168" s="333" t="s">
        <v>284</v>
      </c>
      <c r="Y168" s="331"/>
    </row>
    <row r="169" spans="1:25" ht="15.75" customHeight="1">
      <c r="A169" s="383"/>
      <c r="B169" s="383"/>
      <c r="C169" s="383"/>
      <c r="D169" s="383"/>
      <c r="E169" s="383"/>
      <c r="F169" s="383"/>
      <c r="G169" s="383"/>
      <c r="H169" s="390"/>
      <c r="I169" s="390"/>
      <c r="J169" s="386"/>
      <c r="K169" s="402"/>
      <c r="L169" s="310" t="str">
        <f>CONCATENATE('Fields names'!$A$108,":")</f>
        <v>Fabric:</v>
      </c>
      <c r="M169" s="311"/>
      <c r="N169" s="359"/>
      <c r="O169" s="226"/>
      <c r="P169" s="372"/>
      <c r="Q169" s="366"/>
      <c r="R169" s="366"/>
      <c r="S169" s="366"/>
      <c r="T169" s="333" t="s">
        <v>284</v>
      </c>
      <c r="U169" s="361"/>
      <c r="V169" s="190" t="str">
        <f>'Fields names'!$A$107</f>
        <v>Polystyrene</v>
      </c>
      <c r="W169" s="291">
        <v>0</v>
      </c>
      <c r="X169" s="333" t="s">
        <v>284</v>
      </c>
      <c r="Y169" s="331"/>
    </row>
    <row r="170" spans="1:25" ht="15.75" customHeight="1">
      <c r="A170" s="383"/>
      <c r="B170" s="383"/>
      <c r="C170" s="383"/>
      <c r="D170" s="383"/>
      <c r="E170" s="383"/>
      <c r="F170" s="383"/>
      <c r="G170" s="383"/>
      <c r="H170" s="390"/>
      <c r="I170" s="390"/>
      <c r="J170" s="386"/>
      <c r="K170" s="402"/>
      <c r="L170" s="291"/>
      <c r="M170" s="333" t="s">
        <v>284</v>
      </c>
      <c r="N170" s="333"/>
      <c r="O170" s="225" t="str">
        <f>'Fields names'!$A$208</f>
        <v>Certification number</v>
      </c>
      <c r="P170" s="292" t="str">
        <f>'Fields names'!$A$246</f>
        <v>Sole Material Composition</v>
      </c>
      <c r="Q170" s="320"/>
      <c r="R170" s="321"/>
      <c r="S170" s="286"/>
      <c r="T170" s="376" t="str">
        <f>'Fields names'!$A$220</f>
        <v>Dust bag (Y/N)</v>
      </c>
      <c r="U170" s="361"/>
      <c r="V170" s="190" t="str">
        <f>'Fields names'!$A$108</f>
        <v>Fabric</v>
      </c>
      <c r="W170" s="291">
        <v>0</v>
      </c>
      <c r="X170" s="333" t="s">
        <v>284</v>
      </c>
      <c r="Y170" s="335"/>
    </row>
    <row r="171" spans="1:25" ht="15.75" customHeight="1">
      <c r="A171" s="383"/>
      <c r="B171" s="383"/>
      <c r="C171" s="383"/>
      <c r="D171" s="383"/>
      <c r="E171" s="383"/>
      <c r="F171" s="383"/>
      <c r="G171" s="383"/>
      <c r="H171" s="390"/>
      <c r="I171" s="390"/>
      <c r="J171" s="386"/>
      <c r="K171" s="402"/>
      <c r="L171" s="291"/>
      <c r="M171" s="333" t="s">
        <v>284</v>
      </c>
      <c r="N171" s="333"/>
      <c r="O171" s="374"/>
      <c r="P171" s="293"/>
      <c r="Q171" s="322"/>
      <c r="R171" s="322"/>
      <c r="S171" s="323"/>
      <c r="T171" s="377"/>
      <c r="U171" s="361"/>
      <c r="V171" s="190" t="str">
        <f>'Fields names'!$A$109</f>
        <v>Wood</v>
      </c>
      <c r="W171" s="291">
        <v>0</v>
      </c>
      <c r="X17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171" s="350"/>
    </row>
    <row r="172" spans="1:25" ht="15.75" customHeight="1">
      <c r="A172" s="383"/>
      <c r="B172" s="383"/>
      <c r="C172" s="383"/>
      <c r="D172" s="383"/>
      <c r="E172" s="383"/>
      <c r="F172" s="383"/>
      <c r="G172" s="383"/>
      <c r="H172" s="390"/>
      <c r="I172" s="390"/>
      <c r="J172" s="386"/>
      <c r="K172" s="402"/>
      <c r="L172" s="291"/>
      <c r="M172" s="333" t="s">
        <v>284</v>
      </c>
      <c r="N172" s="333"/>
      <c r="O172" s="375"/>
      <c r="P172" s="232" t="s">
        <v>2425</v>
      </c>
      <c r="Q172" s="225" t="str">
        <f>'Fields names'!$A$277</f>
        <v>Material 1</v>
      </c>
      <c r="R172" s="225" t="str">
        <f>'Fields names'!$A$278</f>
        <v>Material 2</v>
      </c>
      <c r="S172" s="287" t="str">
        <f>'Fields names'!$A$279</f>
        <v>Material 3</v>
      </c>
      <c r="T172" s="333" t="s">
        <v>284</v>
      </c>
      <c r="U172" s="361"/>
      <c r="V172" s="190" t="str">
        <f>'Fields names'!$A$110</f>
        <v>Other Materials</v>
      </c>
      <c r="W172" s="291">
        <v>0</v>
      </c>
      <c r="X172" s="351"/>
      <c r="Y172" s="352"/>
    </row>
    <row r="173" spans="1:25" ht="15.75" customHeight="1">
      <c r="A173" s="383"/>
      <c r="B173" s="383"/>
      <c r="C173" s="383"/>
      <c r="D173" s="383"/>
      <c r="E173" s="383"/>
      <c r="F173" s="383"/>
      <c r="G173" s="383"/>
      <c r="H173" s="390"/>
      <c r="I173" s="390"/>
      <c r="J173" s="386"/>
      <c r="K173" s="402"/>
      <c r="L173" s="291"/>
      <c r="M173" s="333" t="s">
        <v>284</v>
      </c>
      <c r="N173" s="333"/>
      <c r="O173" s="226" t="str">
        <f>'Fields names'!$A$209</f>
        <v>Certification expiry date</v>
      </c>
      <c r="P173" s="363" t="str">
        <f>'Fields names'!$A$250</f>
        <v>Outer</v>
      </c>
      <c r="Q173" s="365" t="s">
        <v>284</v>
      </c>
      <c r="R173" s="365" t="s">
        <v>284</v>
      </c>
      <c r="S173" s="365" t="s">
        <v>284</v>
      </c>
      <c r="T173" s="367"/>
      <c r="U173" s="361"/>
      <c r="V173" s="190" t="s">
        <v>284</v>
      </c>
      <c r="W173" s="291">
        <v>0</v>
      </c>
      <c r="X173" s="351"/>
      <c r="Y173" s="352"/>
    </row>
    <row r="174" spans="1:25" ht="15.75" customHeight="1">
      <c r="A174" s="383"/>
      <c r="B174" s="383"/>
      <c r="C174" s="383"/>
      <c r="D174" s="383"/>
      <c r="E174" s="383"/>
      <c r="F174" s="383"/>
      <c r="G174" s="383"/>
      <c r="H174" s="390"/>
      <c r="I174" s="390"/>
      <c r="J174" s="386"/>
      <c r="K174" s="402"/>
      <c r="L174" s="312">
        <f>SUM(L170:L173)</f>
        <v>0</v>
      </c>
      <c r="M174" s="314" t="str" cm="1">
        <f t="array" ref="M174">_xlfn.IFS(L174=0,"tot",L174&lt;&gt;100,"&lt;error",L174=100,"tot")</f>
        <v>tot</v>
      </c>
      <c r="N174" s="333"/>
      <c r="O174" s="370"/>
      <c r="P174" s="364"/>
      <c r="Q174" s="366"/>
      <c r="R174" s="366"/>
      <c r="S174" s="366"/>
      <c r="T174" s="368"/>
      <c r="U174" s="361"/>
      <c r="V174" s="190" t="s">
        <v>284</v>
      </c>
      <c r="W174" s="291">
        <v>0</v>
      </c>
      <c r="X174" s="351"/>
      <c r="Y174" s="352"/>
    </row>
    <row r="175" spans="1:25" ht="15.75" customHeight="1">
      <c r="A175" s="383"/>
      <c r="B175" s="383"/>
      <c r="C175" s="383"/>
      <c r="D175" s="383"/>
      <c r="E175" s="383"/>
      <c r="F175" s="383"/>
      <c r="G175" s="383"/>
      <c r="H175" s="390"/>
      <c r="I175" s="390"/>
      <c r="J175" s="386"/>
      <c r="K175" s="402"/>
      <c r="L175" s="310" t="str">
        <f>CONCATENATE('Fields names'!$A$108,":")</f>
        <v>Fabric:</v>
      </c>
      <c r="M175" s="311"/>
      <c r="N175" s="333"/>
      <c r="O175" s="371"/>
      <c r="P175" s="364" t="str">
        <f>'Fields names'!$A$251</f>
        <v>Inner</v>
      </c>
      <c r="Q175" s="365" t="s">
        <v>284</v>
      </c>
      <c r="R175" s="365" t="s">
        <v>284</v>
      </c>
      <c r="S175" s="365" t="s">
        <v>284</v>
      </c>
      <c r="T175" s="368"/>
      <c r="U175" s="361"/>
      <c r="V175" s="190" t="s">
        <v>284</v>
      </c>
      <c r="W175" s="291">
        <v>0</v>
      </c>
      <c r="X175" s="351"/>
      <c r="Y175" s="352"/>
    </row>
    <row r="176" spans="1:25" ht="15.75" customHeight="1">
      <c r="A176" s="383"/>
      <c r="B176" s="383"/>
      <c r="C176" s="383"/>
      <c r="D176" s="383"/>
      <c r="E176" s="383"/>
      <c r="F176" s="383"/>
      <c r="G176" s="383"/>
      <c r="H176" s="390"/>
      <c r="I176" s="390"/>
      <c r="J176" s="386"/>
      <c r="K176" s="402"/>
      <c r="L176" s="291"/>
      <c r="M176" s="333" t="s">
        <v>284</v>
      </c>
      <c r="N176" s="353" t="s">
        <v>2525</v>
      </c>
      <c r="O176" s="226"/>
      <c r="P176" s="364"/>
      <c r="Q176" s="366"/>
      <c r="R176" s="366"/>
      <c r="S176" s="366"/>
      <c r="T176" s="368"/>
      <c r="U176" s="361"/>
      <c r="V176" s="190" t="s">
        <v>284</v>
      </c>
      <c r="W176" s="291">
        <v>0</v>
      </c>
      <c r="X176" s="351"/>
      <c r="Y176" s="352"/>
    </row>
    <row r="177" spans="1:25" ht="15.75" customHeight="1">
      <c r="A177" s="383"/>
      <c r="B177" s="383"/>
      <c r="C177" s="383"/>
      <c r="D177" s="383"/>
      <c r="E177" s="383"/>
      <c r="F177" s="383"/>
      <c r="G177" s="383"/>
      <c r="H177" s="390"/>
      <c r="I177" s="390"/>
      <c r="J177" s="386"/>
      <c r="K177" s="402"/>
      <c r="L177" s="291"/>
      <c r="M177" s="333" t="s">
        <v>284</v>
      </c>
      <c r="N177" s="354"/>
      <c r="O177" s="225" t="str">
        <f>'Fields names'!$A$208</f>
        <v>Certification number</v>
      </c>
      <c r="P177" s="364" t="str">
        <f>'Fields names'!$A$252</f>
        <v>Sole</v>
      </c>
      <c r="Q177" s="365" t="s">
        <v>284</v>
      </c>
      <c r="R177" s="365" t="s">
        <v>284</v>
      </c>
      <c r="S177" s="365" t="s">
        <v>284</v>
      </c>
      <c r="T177" s="368"/>
      <c r="U177" s="361"/>
      <c r="V177" s="190" t="s">
        <v>284</v>
      </c>
      <c r="W177" s="291">
        <v>0</v>
      </c>
      <c r="X177" s="351"/>
      <c r="Y177" s="352"/>
    </row>
    <row r="178" spans="1:25" ht="15.75" customHeight="1">
      <c r="A178" s="383"/>
      <c r="B178" s="383"/>
      <c r="C178" s="383"/>
      <c r="D178" s="383"/>
      <c r="E178" s="383"/>
      <c r="F178" s="383"/>
      <c r="G178" s="383"/>
      <c r="H178" s="390"/>
      <c r="I178" s="390"/>
      <c r="J178" s="386"/>
      <c r="K178" s="402"/>
      <c r="L178" s="291"/>
      <c r="M178" s="333" t="s">
        <v>284</v>
      </c>
      <c r="N178" s="354"/>
      <c r="O178" s="374"/>
      <c r="P178" s="372"/>
      <c r="Q178" s="366"/>
      <c r="R178" s="373"/>
      <c r="S178" s="373"/>
      <c r="T178" s="368"/>
      <c r="U178" s="361"/>
      <c r="V178" s="190" t="s">
        <v>284</v>
      </c>
      <c r="W178" s="291">
        <v>0</v>
      </c>
      <c r="X178" s="351"/>
      <c r="Y178" s="352"/>
    </row>
    <row r="179" spans="1:25" ht="15.75" customHeight="1">
      <c r="A179" s="383"/>
      <c r="B179" s="383"/>
      <c r="C179" s="383"/>
      <c r="D179" s="383"/>
      <c r="E179" s="383"/>
      <c r="F179" s="383"/>
      <c r="G179" s="383"/>
      <c r="H179" s="390"/>
      <c r="I179" s="390"/>
      <c r="J179" s="386"/>
      <c r="K179" s="402"/>
      <c r="L179" s="291"/>
      <c r="M179" s="333" t="s">
        <v>284</v>
      </c>
      <c r="N179" s="354"/>
      <c r="O179" s="375"/>
      <c r="P179" s="292" t="str">
        <f>'Fields names'!$A$246</f>
        <v>Sole Material Composition</v>
      </c>
      <c r="Q179" s="320"/>
      <c r="R179" s="321"/>
      <c r="S179" s="286"/>
      <c r="T179" s="368"/>
      <c r="U179" s="361"/>
      <c r="V179" s="190" t="s">
        <v>284</v>
      </c>
      <c r="W179" s="291">
        <v>0</v>
      </c>
      <c r="X179" s="351"/>
      <c r="Y179" s="352"/>
    </row>
    <row r="180" spans="1:25" ht="15.75" customHeight="1">
      <c r="A180" s="383"/>
      <c r="B180" s="383"/>
      <c r="C180" s="383"/>
      <c r="D180" s="383"/>
      <c r="E180" s="383"/>
      <c r="F180" s="383"/>
      <c r="G180" s="383"/>
      <c r="H180" s="390"/>
      <c r="I180" s="390"/>
      <c r="J180" s="386"/>
      <c r="K180" s="402"/>
      <c r="L180" s="313">
        <f>SUM(L176:L179)</f>
        <v>0</v>
      </c>
      <c r="M180" s="314" t="str" cm="1">
        <f t="array" ref="M180">_xlfn.IFS(L180=0,"tot",L180&lt;&gt;100,"&lt;error",L180=100,"tot")</f>
        <v>tot</v>
      </c>
      <c r="N180" s="355"/>
      <c r="O180" s="226" t="str">
        <f>'Fields names'!$A$209</f>
        <v>Certification expiry date</v>
      </c>
      <c r="P180" s="392"/>
      <c r="Q180" s="393"/>
      <c r="R180" s="393"/>
      <c r="S180" s="394"/>
      <c r="T180" s="368"/>
      <c r="U180" s="361"/>
      <c r="V180" s="190" t="s">
        <v>284</v>
      </c>
      <c r="W180" s="291">
        <v>0</v>
      </c>
      <c r="X180" s="351"/>
      <c r="Y180" s="352"/>
    </row>
    <row r="181" spans="1:25" ht="15.75" customHeight="1">
      <c r="A181" s="383"/>
      <c r="B181" s="383"/>
      <c r="C181" s="383"/>
      <c r="D181" s="383"/>
      <c r="E181" s="383"/>
      <c r="F181" s="383"/>
      <c r="G181" s="383"/>
      <c r="H181" s="390"/>
      <c r="I181" s="390"/>
      <c r="J181" s="386"/>
      <c r="K181" s="402"/>
      <c r="L181" s="378" t="str">
        <f>'Fields names'!$A$276</f>
        <v>Attention: all the above-mentioned information must appear on the garment label in Italian language.</v>
      </c>
      <c r="M181" s="379"/>
      <c r="N181" s="379"/>
      <c r="O181" s="370"/>
      <c r="P181" s="395"/>
      <c r="Q181" s="396"/>
      <c r="R181" s="396"/>
      <c r="S181" s="397"/>
      <c r="T181" s="368"/>
      <c r="U181" s="361"/>
      <c r="V181" s="190" t="s">
        <v>284</v>
      </c>
      <c r="W181" s="291">
        <v>0</v>
      </c>
      <c r="X181" s="356" t="str">
        <f>'drop down choices'!$DI$4</f>
        <v>FashionAndHomeTextilesQA@qvc.com</v>
      </c>
      <c r="Y181" s="357"/>
    </row>
    <row r="182" spans="1:25" ht="15.75" customHeight="1" thickBot="1">
      <c r="A182" s="384"/>
      <c r="B182" s="384"/>
      <c r="C182" s="384"/>
      <c r="D182" s="384"/>
      <c r="E182" s="384"/>
      <c r="F182" s="384"/>
      <c r="G182" s="384"/>
      <c r="H182" s="391"/>
      <c r="I182" s="391"/>
      <c r="J182" s="387"/>
      <c r="K182" s="403"/>
      <c r="L182" s="380"/>
      <c r="M182" s="381"/>
      <c r="N182" s="381"/>
      <c r="O182" s="371"/>
      <c r="P182" s="398"/>
      <c r="Q182" s="399"/>
      <c r="R182" s="399"/>
      <c r="S182" s="400"/>
      <c r="T182" s="369"/>
      <c r="U182" s="362"/>
      <c r="V182" s="190" t="s">
        <v>284</v>
      </c>
      <c r="W182" s="291">
        <v>0</v>
      </c>
      <c r="X182" s="337" t="str">
        <f>'Fields names'!$A$63</f>
        <v>Textile Construction</v>
      </c>
      <c r="Y182" s="336" t="s">
        <v>284</v>
      </c>
    </row>
    <row r="183" spans="1:25" ht="15.75" customHeight="1">
      <c r="A183" s="382"/>
      <c r="B183" s="382"/>
      <c r="C183" s="382"/>
      <c r="D183" s="382"/>
      <c r="E183" s="382"/>
      <c r="F183" s="382"/>
      <c r="G183" s="382"/>
      <c r="H183" s="389"/>
      <c r="I183" s="389"/>
      <c r="J183" s="338" t="s">
        <v>300</v>
      </c>
      <c r="K183" s="401"/>
      <c r="L183" s="310" t="str">
        <f>CONCATENATE('Fields names'!$A$108,":")</f>
        <v>Fabric:</v>
      </c>
      <c r="M183" s="332"/>
      <c r="N183" s="333" t="s">
        <v>2520</v>
      </c>
      <c r="O183" s="225" t="str">
        <f>'Fields names'!$A$208</f>
        <v>Certification number</v>
      </c>
      <c r="P183" s="232" t="s">
        <v>2425</v>
      </c>
      <c r="Q183" s="225" t="str">
        <f>'Fields names'!$A$277</f>
        <v>Material 1</v>
      </c>
      <c r="R183" s="225" t="str">
        <f>'Fields names'!$A$278</f>
        <v>Material 2</v>
      </c>
      <c r="S183" s="287" t="str">
        <f>'Fields names'!$A$279</f>
        <v>Material 3</v>
      </c>
      <c r="T183" s="376" t="str">
        <f>'Fields names'!$A$218</f>
        <v>Leaflets included? (Y/N) (bounce backs not permitted)</v>
      </c>
      <c r="U183" s="360"/>
      <c r="V183" s="220" t="str">
        <f>'Fields names'!$A$101</f>
        <v>Material Type</v>
      </c>
      <c r="W183" s="221" t="str">
        <f>'Fields names'!$A$97</f>
        <v>Weight (g)</v>
      </c>
      <c r="X183" s="333" t="s">
        <v>284</v>
      </c>
      <c r="Y183" s="331"/>
    </row>
    <row r="184" spans="1:25" ht="15.75" customHeight="1">
      <c r="A184" s="383"/>
      <c r="B184" s="383"/>
      <c r="C184" s="383"/>
      <c r="D184" s="383"/>
      <c r="E184" s="383"/>
      <c r="F184" s="383"/>
      <c r="G184" s="383"/>
      <c r="H184" s="390"/>
      <c r="I184" s="390"/>
      <c r="J184" s="385" t="str">
        <f>IF(J183=web!$A$1,web!$A$2,IF(J183=web!$B$1,web!$B$2,IF(J183=web!$C$1,web!$C$2,IF(J183=web!$D$1,web!$D$2,IF(J183=web!$E$1,web!$E$2,IF(J183=web!$F$1,web!$F$2,IF(J183=web!$G$1,web!$G$2,IF(J183=web!$H$1,web!$H$2,IF(J183=web!$I$1,web!$I$2,IF(J183=web!$J$1,web!$J$2,IF(J183=web!$K$1,web!$K$2,IF(J183=web!$L$1,web!$L$2,IF(J183=web!$M$1,web!$M$2,IF(J183=web!$N$1,web!$N$2,IF(J183=web!$O$1,web!$O$2,IF(J183=web!$P$1,web!$P$2,IF(J183=web!$Q$1,web!$Q$2,IF(J183=web!$R$1,web!$R$2,IF(J183=web!$S$1,web!$S$2,IF(J183=web!$T$1,web!$T$2,IF(J183=web!$U$1,web!$U$2,'Fields names'!$A$6)))))))))))))))))))))</f>
        <v>Select Category to visualize minimun content for LD</v>
      </c>
      <c r="K184" s="402"/>
      <c r="L184" s="312"/>
      <c r="M184" s="333" t="s">
        <v>284</v>
      </c>
      <c r="N184" s="333" t="s">
        <v>2521</v>
      </c>
      <c r="O184" s="374"/>
      <c r="P184" s="363" t="str">
        <f>'Fields names'!$A$250</f>
        <v>Outer</v>
      </c>
      <c r="Q184" s="365" t="s">
        <v>284</v>
      </c>
      <c r="R184" s="365" t="s">
        <v>284</v>
      </c>
      <c r="S184" s="365" t="s">
        <v>284</v>
      </c>
      <c r="T184" s="377"/>
      <c r="U184" s="361"/>
      <c r="V184" s="190" t="str">
        <f>'Fields names'!$A$102</f>
        <v>Aluminium</v>
      </c>
      <c r="W184" s="291">
        <v>0</v>
      </c>
      <c r="X184" s="333" t="s">
        <v>284</v>
      </c>
      <c r="Y184" s="331"/>
    </row>
    <row r="185" spans="1:25" ht="15.75" customHeight="1">
      <c r="A185" s="383"/>
      <c r="B185" s="383"/>
      <c r="C185" s="383"/>
      <c r="D185" s="383"/>
      <c r="E185" s="383"/>
      <c r="F185" s="383"/>
      <c r="G185" s="383"/>
      <c r="H185" s="390"/>
      <c r="I185" s="390"/>
      <c r="J185" s="386"/>
      <c r="K185" s="402"/>
      <c r="L185" s="312"/>
      <c r="M185" s="333" t="s">
        <v>284</v>
      </c>
      <c r="N185" s="333" t="s">
        <v>2522</v>
      </c>
      <c r="O185" s="375"/>
      <c r="P185" s="364"/>
      <c r="Q185" s="366"/>
      <c r="R185" s="366"/>
      <c r="S185" s="366"/>
      <c r="T185" s="333" t="s">
        <v>284</v>
      </c>
      <c r="U185" s="361"/>
      <c r="V185" s="190" t="str">
        <f>'Fields names'!$A$103</f>
        <v>Ferrous Metals</v>
      </c>
      <c r="W185" s="291">
        <v>0</v>
      </c>
      <c r="X185" s="333" t="s">
        <v>284</v>
      </c>
      <c r="Y185" s="331"/>
    </row>
    <row r="186" spans="1:25" ht="15.75" customHeight="1">
      <c r="A186" s="383"/>
      <c r="B186" s="383"/>
      <c r="C186" s="383"/>
      <c r="D186" s="383"/>
      <c r="E186" s="383"/>
      <c r="F186" s="383"/>
      <c r="G186" s="383"/>
      <c r="H186" s="390"/>
      <c r="I186" s="390"/>
      <c r="J186" s="386"/>
      <c r="K186" s="402"/>
      <c r="L186" s="312"/>
      <c r="M186" s="333" t="s">
        <v>284</v>
      </c>
      <c r="N186" s="333" t="s">
        <v>2523</v>
      </c>
      <c r="O186" s="226" t="str">
        <f>'Fields names'!$A$209</f>
        <v>Certification expiry date</v>
      </c>
      <c r="P186" s="364" t="str">
        <f>'Fields names'!$A$251</f>
        <v>Inner</v>
      </c>
      <c r="Q186" s="365" t="s">
        <v>284</v>
      </c>
      <c r="R186" s="365" t="s">
        <v>284</v>
      </c>
      <c r="S186" s="365" t="s">
        <v>284</v>
      </c>
      <c r="T186" s="376" t="str">
        <f>'Fields names'!$A$219</f>
        <v>Gift box included Y/N</v>
      </c>
      <c r="U186" s="361"/>
      <c r="V186" s="190" t="str">
        <f>'Fields names'!$A$104</f>
        <v>Glass</v>
      </c>
      <c r="W186" s="291">
        <v>0</v>
      </c>
      <c r="X186" s="333" t="s">
        <v>284</v>
      </c>
      <c r="Y186" s="331"/>
    </row>
    <row r="187" spans="1:25" ht="15.75" customHeight="1">
      <c r="A187" s="383"/>
      <c r="B187" s="383"/>
      <c r="C187" s="383"/>
      <c r="D187" s="383"/>
      <c r="E187" s="383"/>
      <c r="F187" s="383"/>
      <c r="G187" s="383"/>
      <c r="H187" s="390"/>
      <c r="I187" s="390"/>
      <c r="J187" s="386"/>
      <c r="K187" s="402"/>
      <c r="L187" s="312"/>
      <c r="M187" s="333" t="s">
        <v>284</v>
      </c>
      <c r="N187" s="333" t="s">
        <v>2524</v>
      </c>
      <c r="O187" s="370"/>
      <c r="P187" s="364"/>
      <c r="Q187" s="366"/>
      <c r="R187" s="366"/>
      <c r="S187" s="366"/>
      <c r="T187" s="388"/>
      <c r="U187" s="361"/>
      <c r="V187" s="190" t="str">
        <f>'Fields names'!$A$105</f>
        <v>Paper/Card</v>
      </c>
      <c r="W187" s="291">
        <v>0</v>
      </c>
      <c r="X187" s="333" t="s">
        <v>284</v>
      </c>
      <c r="Y187" s="331"/>
    </row>
    <row r="188" spans="1:25" ht="15.75" customHeight="1">
      <c r="A188" s="383"/>
      <c r="B188" s="383"/>
      <c r="C188" s="383"/>
      <c r="D188" s="383"/>
      <c r="E188" s="383"/>
      <c r="F188" s="383"/>
      <c r="G188" s="383"/>
      <c r="H188" s="390"/>
      <c r="I188" s="390"/>
      <c r="J188" s="386"/>
      <c r="K188" s="402"/>
      <c r="L188" s="312">
        <f>SUM(L184:L187)</f>
        <v>0</v>
      </c>
      <c r="M188" s="314" t="str" cm="1">
        <f t="array" ref="M188">_xlfn.IFS(L188=0,"tot",L188&lt;&gt;100,"&lt;error",L188=100,"% tot")</f>
        <v>tot</v>
      </c>
      <c r="N188" s="358" t="str">
        <f>'Fields names'!$A$226</f>
        <v>Additional Care Instruction</v>
      </c>
      <c r="O188" s="371"/>
      <c r="P188" s="364" t="str">
        <f>'Fields names'!$A$252</f>
        <v>Sole</v>
      </c>
      <c r="Q188" s="365" t="s">
        <v>284</v>
      </c>
      <c r="R188" s="365" t="s">
        <v>284</v>
      </c>
      <c r="S188" s="365" t="s">
        <v>284</v>
      </c>
      <c r="T188" s="377"/>
      <c r="U188" s="361"/>
      <c r="V188" s="190" t="str">
        <f>'Fields names'!$A$106</f>
        <v>Plastic</v>
      </c>
      <c r="W188" s="291">
        <v>0</v>
      </c>
      <c r="X188" s="333" t="s">
        <v>284</v>
      </c>
      <c r="Y188" s="331"/>
    </row>
    <row r="189" spans="1:25" ht="15.75" customHeight="1">
      <c r="A189" s="383"/>
      <c r="B189" s="383"/>
      <c r="C189" s="383"/>
      <c r="D189" s="383"/>
      <c r="E189" s="383"/>
      <c r="F189" s="383"/>
      <c r="G189" s="383"/>
      <c r="H189" s="390"/>
      <c r="I189" s="390"/>
      <c r="J189" s="386"/>
      <c r="K189" s="402"/>
      <c r="L189" s="310" t="str">
        <f>CONCATENATE('Fields names'!$A$108,":")</f>
        <v>Fabric:</v>
      </c>
      <c r="M189" s="311"/>
      <c r="N189" s="359"/>
      <c r="O189" s="226"/>
      <c r="P189" s="372"/>
      <c r="Q189" s="366"/>
      <c r="R189" s="366"/>
      <c r="S189" s="366"/>
      <c r="T189" s="333" t="s">
        <v>284</v>
      </c>
      <c r="U189" s="361"/>
      <c r="V189" s="190" t="str">
        <f>'Fields names'!$A$107</f>
        <v>Polystyrene</v>
      </c>
      <c r="W189" s="291">
        <v>0</v>
      </c>
      <c r="X189" s="333" t="s">
        <v>284</v>
      </c>
      <c r="Y189" s="331"/>
    </row>
    <row r="190" spans="1:25" ht="15.75" customHeight="1">
      <c r="A190" s="383"/>
      <c r="B190" s="383"/>
      <c r="C190" s="383"/>
      <c r="D190" s="383"/>
      <c r="E190" s="383"/>
      <c r="F190" s="383"/>
      <c r="G190" s="383"/>
      <c r="H190" s="390"/>
      <c r="I190" s="390"/>
      <c r="J190" s="386"/>
      <c r="K190" s="402"/>
      <c r="L190" s="291"/>
      <c r="M190" s="333" t="s">
        <v>284</v>
      </c>
      <c r="N190" s="333"/>
      <c r="O190" s="225" t="str">
        <f>'Fields names'!$A$208</f>
        <v>Certification number</v>
      </c>
      <c r="P190" s="292" t="str">
        <f>'Fields names'!$A$246</f>
        <v>Sole Material Composition</v>
      </c>
      <c r="Q190" s="320"/>
      <c r="R190" s="321"/>
      <c r="S190" s="286"/>
      <c r="T190" s="376" t="str">
        <f>'Fields names'!$A$220</f>
        <v>Dust bag (Y/N)</v>
      </c>
      <c r="U190" s="361"/>
      <c r="V190" s="190" t="str">
        <f>'Fields names'!$A$108</f>
        <v>Fabric</v>
      </c>
      <c r="W190" s="291">
        <v>0</v>
      </c>
      <c r="X190" s="333" t="s">
        <v>284</v>
      </c>
      <c r="Y190" s="335"/>
    </row>
    <row r="191" spans="1:25" ht="15.75" customHeight="1">
      <c r="A191" s="383"/>
      <c r="B191" s="383"/>
      <c r="C191" s="383"/>
      <c r="D191" s="383"/>
      <c r="E191" s="383"/>
      <c r="F191" s="383"/>
      <c r="G191" s="383"/>
      <c r="H191" s="390"/>
      <c r="I191" s="390"/>
      <c r="J191" s="386"/>
      <c r="K191" s="402"/>
      <c r="L191" s="291"/>
      <c r="M191" s="333" t="s">
        <v>284</v>
      </c>
      <c r="N191" s="333"/>
      <c r="O191" s="374"/>
      <c r="P191" s="293"/>
      <c r="Q191" s="322"/>
      <c r="R191" s="322"/>
      <c r="S191" s="323"/>
      <c r="T191" s="377"/>
      <c r="U191" s="361"/>
      <c r="V191" s="190" t="str">
        <f>'Fields names'!$A$109</f>
        <v>Wood</v>
      </c>
      <c r="W191" s="291">
        <v>0</v>
      </c>
      <c r="X191" s="349" t="str">
        <f>'drop down choices'!$DR$3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Y191" s="350"/>
    </row>
    <row r="192" spans="1:25" ht="15.75" customHeight="1">
      <c r="A192" s="383"/>
      <c r="B192" s="383"/>
      <c r="C192" s="383"/>
      <c r="D192" s="383"/>
      <c r="E192" s="383"/>
      <c r="F192" s="383"/>
      <c r="G192" s="383"/>
      <c r="H192" s="390"/>
      <c r="I192" s="390"/>
      <c r="J192" s="386"/>
      <c r="K192" s="402"/>
      <c r="L192" s="291"/>
      <c r="M192" s="333" t="s">
        <v>284</v>
      </c>
      <c r="N192" s="333"/>
      <c r="O192" s="375"/>
      <c r="P192" s="232" t="s">
        <v>2425</v>
      </c>
      <c r="Q192" s="225" t="str">
        <f>'Fields names'!$A$277</f>
        <v>Material 1</v>
      </c>
      <c r="R192" s="225" t="str">
        <f>'Fields names'!$A$278</f>
        <v>Material 2</v>
      </c>
      <c r="S192" s="287" t="str">
        <f>'Fields names'!$A$279</f>
        <v>Material 3</v>
      </c>
      <c r="T192" s="333" t="s">
        <v>284</v>
      </c>
      <c r="U192" s="361"/>
      <c r="V192" s="190" t="str">
        <f>'Fields names'!$A$110</f>
        <v>Other Materials</v>
      </c>
      <c r="W192" s="291">
        <v>0</v>
      </c>
      <c r="X192" s="351"/>
      <c r="Y192" s="352"/>
    </row>
    <row r="193" spans="1:25" ht="15.75" customHeight="1">
      <c r="A193" s="383"/>
      <c r="B193" s="383"/>
      <c r="C193" s="383"/>
      <c r="D193" s="383"/>
      <c r="E193" s="383"/>
      <c r="F193" s="383"/>
      <c r="G193" s="383"/>
      <c r="H193" s="390"/>
      <c r="I193" s="390"/>
      <c r="J193" s="386"/>
      <c r="K193" s="402"/>
      <c r="L193" s="291"/>
      <c r="M193" s="333" t="s">
        <v>284</v>
      </c>
      <c r="N193" s="333"/>
      <c r="O193" s="226" t="str">
        <f>'Fields names'!$A$209</f>
        <v>Certification expiry date</v>
      </c>
      <c r="P193" s="363" t="str">
        <f>'Fields names'!$A$250</f>
        <v>Outer</v>
      </c>
      <c r="Q193" s="365" t="s">
        <v>284</v>
      </c>
      <c r="R193" s="365" t="s">
        <v>284</v>
      </c>
      <c r="S193" s="365" t="s">
        <v>284</v>
      </c>
      <c r="T193" s="367"/>
      <c r="U193" s="361"/>
      <c r="V193" s="190" t="s">
        <v>284</v>
      </c>
      <c r="W193" s="291">
        <v>0</v>
      </c>
      <c r="X193" s="351"/>
      <c r="Y193" s="352"/>
    </row>
    <row r="194" spans="1:25" ht="15.75" customHeight="1">
      <c r="A194" s="383"/>
      <c r="B194" s="383"/>
      <c r="C194" s="383"/>
      <c r="D194" s="383"/>
      <c r="E194" s="383"/>
      <c r="F194" s="383"/>
      <c r="G194" s="383"/>
      <c r="H194" s="390"/>
      <c r="I194" s="390"/>
      <c r="J194" s="386"/>
      <c r="K194" s="402"/>
      <c r="L194" s="312">
        <f>SUM(L190:L193)</f>
        <v>0</v>
      </c>
      <c r="M194" s="314" t="str" cm="1">
        <f t="array" ref="M194">_xlfn.IFS(L194=0,"tot",L194&lt;&gt;100,"&lt;error",L194=100,"tot")</f>
        <v>tot</v>
      </c>
      <c r="N194" s="333"/>
      <c r="O194" s="370"/>
      <c r="P194" s="364"/>
      <c r="Q194" s="366"/>
      <c r="R194" s="366"/>
      <c r="S194" s="366"/>
      <c r="T194" s="368"/>
      <c r="U194" s="361"/>
      <c r="V194" s="190" t="s">
        <v>284</v>
      </c>
      <c r="W194" s="291">
        <v>0</v>
      </c>
      <c r="X194" s="351"/>
      <c r="Y194" s="352"/>
    </row>
    <row r="195" spans="1:25" ht="15.75" customHeight="1">
      <c r="A195" s="383"/>
      <c r="B195" s="383"/>
      <c r="C195" s="383"/>
      <c r="D195" s="383"/>
      <c r="E195" s="383"/>
      <c r="F195" s="383"/>
      <c r="G195" s="383"/>
      <c r="H195" s="390"/>
      <c r="I195" s="390"/>
      <c r="J195" s="386"/>
      <c r="K195" s="402"/>
      <c r="L195" s="310" t="str">
        <f>CONCATENATE('Fields names'!$A$108,":")</f>
        <v>Fabric:</v>
      </c>
      <c r="M195" s="311"/>
      <c r="N195" s="333"/>
      <c r="O195" s="371"/>
      <c r="P195" s="364" t="str">
        <f>'Fields names'!$A$251</f>
        <v>Inner</v>
      </c>
      <c r="Q195" s="365" t="s">
        <v>284</v>
      </c>
      <c r="R195" s="365" t="s">
        <v>284</v>
      </c>
      <c r="S195" s="365" t="s">
        <v>284</v>
      </c>
      <c r="T195" s="368"/>
      <c r="U195" s="361"/>
      <c r="V195" s="190" t="s">
        <v>284</v>
      </c>
      <c r="W195" s="291">
        <v>0</v>
      </c>
      <c r="X195" s="351"/>
      <c r="Y195" s="352"/>
    </row>
    <row r="196" spans="1:25" ht="15.75" customHeight="1">
      <c r="A196" s="383"/>
      <c r="B196" s="383"/>
      <c r="C196" s="383"/>
      <c r="D196" s="383"/>
      <c r="E196" s="383"/>
      <c r="F196" s="383"/>
      <c r="G196" s="383"/>
      <c r="H196" s="390"/>
      <c r="I196" s="390"/>
      <c r="J196" s="386"/>
      <c r="K196" s="402"/>
      <c r="L196" s="291"/>
      <c r="M196" s="333" t="s">
        <v>284</v>
      </c>
      <c r="N196" s="353" t="s">
        <v>2525</v>
      </c>
      <c r="O196" s="226"/>
      <c r="P196" s="364"/>
      <c r="Q196" s="366"/>
      <c r="R196" s="366"/>
      <c r="S196" s="366"/>
      <c r="T196" s="368"/>
      <c r="U196" s="361"/>
      <c r="V196" s="190" t="s">
        <v>284</v>
      </c>
      <c r="W196" s="291">
        <v>0</v>
      </c>
      <c r="X196" s="351"/>
      <c r="Y196" s="352"/>
    </row>
    <row r="197" spans="1:25" ht="15.75" customHeight="1">
      <c r="A197" s="383"/>
      <c r="B197" s="383"/>
      <c r="C197" s="383"/>
      <c r="D197" s="383"/>
      <c r="E197" s="383"/>
      <c r="F197" s="383"/>
      <c r="G197" s="383"/>
      <c r="H197" s="390"/>
      <c r="I197" s="390"/>
      <c r="J197" s="386"/>
      <c r="K197" s="402"/>
      <c r="L197" s="291"/>
      <c r="M197" s="333" t="s">
        <v>284</v>
      </c>
      <c r="N197" s="354"/>
      <c r="O197" s="225" t="str">
        <f>'Fields names'!$A$208</f>
        <v>Certification number</v>
      </c>
      <c r="P197" s="364" t="str">
        <f>'Fields names'!$A$252</f>
        <v>Sole</v>
      </c>
      <c r="Q197" s="365" t="s">
        <v>284</v>
      </c>
      <c r="R197" s="365" t="s">
        <v>284</v>
      </c>
      <c r="S197" s="365" t="s">
        <v>284</v>
      </c>
      <c r="T197" s="368"/>
      <c r="U197" s="361"/>
      <c r="V197" s="190" t="s">
        <v>284</v>
      </c>
      <c r="W197" s="291">
        <v>0</v>
      </c>
      <c r="X197" s="351"/>
      <c r="Y197" s="352"/>
    </row>
    <row r="198" spans="1:25" ht="15.75" customHeight="1">
      <c r="A198" s="383"/>
      <c r="B198" s="383"/>
      <c r="C198" s="383"/>
      <c r="D198" s="383"/>
      <c r="E198" s="383"/>
      <c r="F198" s="383"/>
      <c r="G198" s="383"/>
      <c r="H198" s="390"/>
      <c r="I198" s="390"/>
      <c r="J198" s="386"/>
      <c r="K198" s="402"/>
      <c r="L198" s="291"/>
      <c r="M198" s="333" t="s">
        <v>284</v>
      </c>
      <c r="N198" s="354"/>
      <c r="O198" s="374"/>
      <c r="P198" s="372"/>
      <c r="Q198" s="366"/>
      <c r="R198" s="373"/>
      <c r="S198" s="373"/>
      <c r="T198" s="368"/>
      <c r="U198" s="361"/>
      <c r="V198" s="190" t="s">
        <v>284</v>
      </c>
      <c r="W198" s="291">
        <v>0</v>
      </c>
      <c r="X198" s="351"/>
      <c r="Y198" s="352"/>
    </row>
    <row r="199" spans="1:25" ht="15.75" customHeight="1">
      <c r="A199" s="383"/>
      <c r="B199" s="383"/>
      <c r="C199" s="383"/>
      <c r="D199" s="383"/>
      <c r="E199" s="383"/>
      <c r="F199" s="383"/>
      <c r="G199" s="383"/>
      <c r="H199" s="390"/>
      <c r="I199" s="390"/>
      <c r="J199" s="386"/>
      <c r="K199" s="402"/>
      <c r="L199" s="291"/>
      <c r="M199" s="333" t="s">
        <v>284</v>
      </c>
      <c r="N199" s="354"/>
      <c r="O199" s="375"/>
      <c r="P199" s="292" t="str">
        <f>'Fields names'!$A$246</f>
        <v>Sole Material Composition</v>
      </c>
      <c r="Q199" s="320"/>
      <c r="R199" s="321"/>
      <c r="S199" s="286"/>
      <c r="T199" s="368"/>
      <c r="U199" s="361"/>
      <c r="V199" s="190" t="s">
        <v>284</v>
      </c>
      <c r="W199" s="291">
        <v>0</v>
      </c>
      <c r="X199" s="351"/>
      <c r="Y199" s="352"/>
    </row>
    <row r="200" spans="1:25" ht="15.75" customHeight="1">
      <c r="A200" s="383"/>
      <c r="B200" s="383"/>
      <c r="C200" s="383"/>
      <c r="D200" s="383"/>
      <c r="E200" s="383"/>
      <c r="F200" s="383"/>
      <c r="G200" s="383"/>
      <c r="H200" s="390"/>
      <c r="I200" s="390"/>
      <c r="J200" s="386"/>
      <c r="K200" s="402"/>
      <c r="L200" s="313">
        <f>SUM(L196:L199)</f>
        <v>0</v>
      </c>
      <c r="M200" s="314" t="str" cm="1">
        <f t="array" ref="M200">_xlfn.IFS(L200=0,"tot",L200&lt;&gt;100,"&lt;error",L200=100,"tot")</f>
        <v>tot</v>
      </c>
      <c r="N200" s="355"/>
      <c r="O200" s="226" t="str">
        <f>'Fields names'!$A$209</f>
        <v>Certification expiry date</v>
      </c>
      <c r="P200" s="392"/>
      <c r="Q200" s="393"/>
      <c r="R200" s="393"/>
      <c r="S200" s="394"/>
      <c r="T200" s="368"/>
      <c r="U200" s="361"/>
      <c r="V200" s="190" t="s">
        <v>284</v>
      </c>
      <c r="W200" s="291">
        <v>0</v>
      </c>
      <c r="X200" s="351"/>
      <c r="Y200" s="352"/>
    </row>
    <row r="201" spans="1:25" ht="15.75" customHeight="1">
      <c r="A201" s="383"/>
      <c r="B201" s="383"/>
      <c r="C201" s="383"/>
      <c r="D201" s="383"/>
      <c r="E201" s="383"/>
      <c r="F201" s="383"/>
      <c r="G201" s="383"/>
      <c r="H201" s="390"/>
      <c r="I201" s="390"/>
      <c r="J201" s="386"/>
      <c r="K201" s="402"/>
      <c r="L201" s="378" t="str">
        <f>'Fields names'!$A$276</f>
        <v>Attention: all the above-mentioned information must appear on the garment label in Italian language.</v>
      </c>
      <c r="M201" s="379"/>
      <c r="N201" s="379"/>
      <c r="O201" s="370"/>
      <c r="P201" s="395"/>
      <c r="Q201" s="396"/>
      <c r="R201" s="396"/>
      <c r="S201" s="397"/>
      <c r="T201" s="368"/>
      <c r="U201" s="361"/>
      <c r="V201" s="190" t="s">
        <v>284</v>
      </c>
      <c r="W201" s="291">
        <v>0</v>
      </c>
      <c r="X201" s="356" t="str">
        <f>'drop down choices'!$DI$4</f>
        <v>FashionAndHomeTextilesQA@qvc.com</v>
      </c>
      <c r="Y201" s="357"/>
    </row>
    <row r="202" spans="1:25" ht="15.75" customHeight="1">
      <c r="A202" s="384"/>
      <c r="B202" s="384"/>
      <c r="C202" s="384"/>
      <c r="D202" s="384"/>
      <c r="E202" s="384"/>
      <c r="F202" s="384"/>
      <c r="G202" s="384"/>
      <c r="H202" s="391"/>
      <c r="I202" s="391"/>
      <c r="J202" s="387"/>
      <c r="K202" s="403"/>
      <c r="L202" s="380"/>
      <c r="M202" s="381"/>
      <c r="N202" s="381"/>
      <c r="O202" s="371"/>
      <c r="P202" s="398"/>
      <c r="Q202" s="399"/>
      <c r="R202" s="399"/>
      <c r="S202" s="400"/>
      <c r="T202" s="369"/>
      <c r="U202" s="362"/>
      <c r="V202" s="190" t="s">
        <v>284</v>
      </c>
      <c r="W202" s="291">
        <v>0</v>
      </c>
      <c r="X202" s="337" t="str">
        <f>'Fields names'!$A$63</f>
        <v>Textile Construction</v>
      </c>
      <c r="Y202" s="336" t="s">
        <v>284</v>
      </c>
    </row>
  </sheetData>
  <sheetProtection formatCells="0" formatColumns="0" formatRows="0" insertColumns="0" insertRows="0" insertHyperlinks="0" selectLockedCells="1" sort="0" autoFilter="0"/>
  <dataConsolidate/>
  <mergeCells count="522">
    <mergeCell ref="A3:A22"/>
    <mergeCell ref="B3:B22"/>
    <mergeCell ref="C3:C22"/>
    <mergeCell ref="E3:E22"/>
    <mergeCell ref="G3:G22"/>
    <mergeCell ref="F3:F22"/>
    <mergeCell ref="V2:W2"/>
    <mergeCell ref="J4:J22"/>
    <mergeCell ref="R8:R9"/>
    <mergeCell ref="S8:S9"/>
    <mergeCell ref="K3:K22"/>
    <mergeCell ref="O4:O5"/>
    <mergeCell ref="O7:O8"/>
    <mergeCell ref="P2:S2"/>
    <mergeCell ref="P4:P5"/>
    <mergeCell ref="P6:P7"/>
    <mergeCell ref="P8:P9"/>
    <mergeCell ref="Q4:Q5"/>
    <mergeCell ref="R4:R5"/>
    <mergeCell ref="S4:S5"/>
    <mergeCell ref="Q6:Q7"/>
    <mergeCell ref="Q8:Q9"/>
    <mergeCell ref="R6:R7"/>
    <mergeCell ref="S6:S7"/>
    <mergeCell ref="U3:U22"/>
    <mergeCell ref="L21:N22"/>
    <mergeCell ref="O21:O22"/>
    <mergeCell ref="O11:O12"/>
    <mergeCell ref="R26:R27"/>
    <mergeCell ref="S26:S27"/>
    <mergeCell ref="P28:P29"/>
    <mergeCell ref="Q28:Q29"/>
    <mergeCell ref="R28:R29"/>
    <mergeCell ref="P24:P25"/>
    <mergeCell ref="U23:U42"/>
    <mergeCell ref="T3:T4"/>
    <mergeCell ref="T6:T8"/>
    <mergeCell ref="T10:T11"/>
    <mergeCell ref="T13:T22"/>
    <mergeCell ref="O38:O39"/>
    <mergeCell ref="P40:S42"/>
    <mergeCell ref="Q24:Q25"/>
    <mergeCell ref="R24:R25"/>
    <mergeCell ref="S24:S25"/>
    <mergeCell ref="T23:T24"/>
    <mergeCell ref="R37:R38"/>
    <mergeCell ref="S37:S38"/>
    <mergeCell ref="T26:T28"/>
    <mergeCell ref="H3:H22"/>
    <mergeCell ref="I3:I22"/>
    <mergeCell ref="D3:D22"/>
    <mergeCell ref="O18:O19"/>
    <mergeCell ref="P13:P14"/>
    <mergeCell ref="Q13:Q14"/>
    <mergeCell ref="R13:R14"/>
    <mergeCell ref="S13:S14"/>
    <mergeCell ref="P15:P16"/>
    <mergeCell ref="Q15:Q16"/>
    <mergeCell ref="R15:R16"/>
    <mergeCell ref="S15:S16"/>
    <mergeCell ref="P17:P18"/>
    <mergeCell ref="Q17:Q18"/>
    <mergeCell ref="R17:R18"/>
    <mergeCell ref="S17:S18"/>
    <mergeCell ref="N8:N9"/>
    <mergeCell ref="N16:N20"/>
    <mergeCell ref="P20:S22"/>
    <mergeCell ref="T30:T31"/>
    <mergeCell ref="P33:P34"/>
    <mergeCell ref="Q33:Q34"/>
    <mergeCell ref="R33:R34"/>
    <mergeCell ref="S33:S34"/>
    <mergeCell ref="T33:T42"/>
    <mergeCell ref="P35:P36"/>
    <mergeCell ref="O14:O15"/>
    <mergeCell ref="Q35:Q36"/>
    <mergeCell ref="R35:R36"/>
    <mergeCell ref="S35:S36"/>
    <mergeCell ref="P37:P38"/>
    <mergeCell ref="Q37:Q38"/>
    <mergeCell ref="S28:S29"/>
    <mergeCell ref="P26:P27"/>
    <mergeCell ref="Q26:Q27"/>
    <mergeCell ref="A23:A42"/>
    <mergeCell ref="B23:B42"/>
    <mergeCell ref="C23:C42"/>
    <mergeCell ref="D23:D42"/>
    <mergeCell ref="E23:E42"/>
    <mergeCell ref="O27:O28"/>
    <mergeCell ref="O24:O25"/>
    <mergeCell ref="K23:K42"/>
    <mergeCell ref="J24:J42"/>
    <mergeCell ref="F23:F42"/>
    <mergeCell ref="G23:G42"/>
    <mergeCell ref="H23:H42"/>
    <mergeCell ref="I23:I42"/>
    <mergeCell ref="L41:N42"/>
    <mergeCell ref="O41:O42"/>
    <mergeCell ref="O31:O32"/>
    <mergeCell ref="O34:O35"/>
    <mergeCell ref="O51:O52"/>
    <mergeCell ref="P60:S62"/>
    <mergeCell ref="O61:O62"/>
    <mergeCell ref="T43:T44"/>
    <mergeCell ref="U43:U62"/>
    <mergeCell ref="J44:J62"/>
    <mergeCell ref="O44:O45"/>
    <mergeCell ref="P44:P45"/>
    <mergeCell ref="Q44:Q45"/>
    <mergeCell ref="R44:R45"/>
    <mergeCell ref="S44:S45"/>
    <mergeCell ref="P46:P47"/>
    <mergeCell ref="Q46:Q47"/>
    <mergeCell ref="R46:R47"/>
    <mergeCell ref="S46:S47"/>
    <mergeCell ref="T46:T48"/>
    <mergeCell ref="O47:O48"/>
    <mergeCell ref="P48:P49"/>
    <mergeCell ref="Q48:Q49"/>
    <mergeCell ref="K43:K62"/>
    <mergeCell ref="R48:R49"/>
    <mergeCell ref="S48:S49"/>
    <mergeCell ref="L81:N82"/>
    <mergeCell ref="F43:F62"/>
    <mergeCell ref="G43:G62"/>
    <mergeCell ref="H43:H62"/>
    <mergeCell ref="I43:I62"/>
    <mergeCell ref="A43:A62"/>
    <mergeCell ref="B43:B62"/>
    <mergeCell ref="C43:C62"/>
    <mergeCell ref="D43:D62"/>
    <mergeCell ref="A63:A82"/>
    <mergeCell ref="B63:B82"/>
    <mergeCell ref="C63:C82"/>
    <mergeCell ref="D63:D82"/>
    <mergeCell ref="E63:E82"/>
    <mergeCell ref="F63:F82"/>
    <mergeCell ref="G63:G82"/>
    <mergeCell ref="H63:H82"/>
    <mergeCell ref="I63:I82"/>
    <mergeCell ref="E43:E62"/>
    <mergeCell ref="L61:N62"/>
    <mergeCell ref="X81:Y81"/>
    <mergeCell ref="T63:T64"/>
    <mergeCell ref="U63:U82"/>
    <mergeCell ref="J64:J82"/>
    <mergeCell ref="O64:O65"/>
    <mergeCell ref="P64:P65"/>
    <mergeCell ref="Q64:Q65"/>
    <mergeCell ref="R64:R65"/>
    <mergeCell ref="S64:S65"/>
    <mergeCell ref="P66:P67"/>
    <mergeCell ref="Q66:Q67"/>
    <mergeCell ref="R66:R67"/>
    <mergeCell ref="S66:S67"/>
    <mergeCell ref="T66:T68"/>
    <mergeCell ref="O67:O68"/>
    <mergeCell ref="P68:P69"/>
    <mergeCell ref="Q68:Q69"/>
    <mergeCell ref="K63:K82"/>
    <mergeCell ref="R68:R69"/>
    <mergeCell ref="S68:S69"/>
    <mergeCell ref="R77:R78"/>
    <mergeCell ref="S77:S78"/>
    <mergeCell ref="O78:O79"/>
    <mergeCell ref="P80:S82"/>
    <mergeCell ref="U83:U102"/>
    <mergeCell ref="O98:O99"/>
    <mergeCell ref="O81:O82"/>
    <mergeCell ref="T70:T71"/>
    <mergeCell ref="O71:O72"/>
    <mergeCell ref="P73:P74"/>
    <mergeCell ref="Q73:Q74"/>
    <mergeCell ref="R73:R74"/>
    <mergeCell ref="S73:S74"/>
    <mergeCell ref="T73:T82"/>
    <mergeCell ref="O74:O75"/>
    <mergeCell ref="P75:P76"/>
    <mergeCell ref="Q75:Q76"/>
    <mergeCell ref="R75:R76"/>
    <mergeCell ref="S75:S76"/>
    <mergeCell ref="P77:P78"/>
    <mergeCell ref="Q77:Q78"/>
    <mergeCell ref="P86:P87"/>
    <mergeCell ref="Q86:Q87"/>
    <mergeCell ref="R86:R87"/>
    <mergeCell ref="S86:S87"/>
    <mergeCell ref="O101:O102"/>
    <mergeCell ref="R88:R89"/>
    <mergeCell ref="S88:S89"/>
    <mergeCell ref="A103:A122"/>
    <mergeCell ref="B103:B122"/>
    <mergeCell ref="C103:C122"/>
    <mergeCell ref="A83:A102"/>
    <mergeCell ref="B83:B102"/>
    <mergeCell ref="J84:J102"/>
    <mergeCell ref="O84:O85"/>
    <mergeCell ref="P84:P85"/>
    <mergeCell ref="D103:D122"/>
    <mergeCell ref="E103:E122"/>
    <mergeCell ref="F103:F122"/>
    <mergeCell ref="G103:G122"/>
    <mergeCell ref="H103:H122"/>
    <mergeCell ref="I103:I122"/>
    <mergeCell ref="K103:K122"/>
    <mergeCell ref="O91:O92"/>
    <mergeCell ref="P100:S102"/>
    <mergeCell ref="L101:N102"/>
    <mergeCell ref="O87:O88"/>
    <mergeCell ref="P88:P89"/>
    <mergeCell ref="Q88:Q89"/>
    <mergeCell ref="K83:K102"/>
    <mergeCell ref="P93:P94"/>
    <mergeCell ref="Q93:Q94"/>
    <mergeCell ref="F83:F102"/>
    <mergeCell ref="G83:G102"/>
    <mergeCell ref="H83:H102"/>
    <mergeCell ref="I83:I102"/>
    <mergeCell ref="R93:R94"/>
    <mergeCell ref="S93:S94"/>
    <mergeCell ref="O94:O95"/>
    <mergeCell ref="P95:P96"/>
    <mergeCell ref="Q95:Q96"/>
    <mergeCell ref="R95:R96"/>
    <mergeCell ref="S95:S96"/>
    <mergeCell ref="P97:P98"/>
    <mergeCell ref="Q97:Q98"/>
    <mergeCell ref="R97:R98"/>
    <mergeCell ref="S97:S98"/>
    <mergeCell ref="R128:R129"/>
    <mergeCell ref="S128:S129"/>
    <mergeCell ref="R108:R109"/>
    <mergeCell ref="S108:S109"/>
    <mergeCell ref="R117:R118"/>
    <mergeCell ref="T123:T124"/>
    <mergeCell ref="Q84:Q85"/>
    <mergeCell ref="R84:R85"/>
    <mergeCell ref="S84:S85"/>
    <mergeCell ref="T86:T88"/>
    <mergeCell ref="T93:T102"/>
    <mergeCell ref="T83:T84"/>
    <mergeCell ref="U103:U122"/>
    <mergeCell ref="S117:S118"/>
    <mergeCell ref="O118:O119"/>
    <mergeCell ref="Q124:Q125"/>
    <mergeCell ref="R124:R125"/>
    <mergeCell ref="S124:S125"/>
    <mergeCell ref="P126:P127"/>
    <mergeCell ref="Q126:Q127"/>
    <mergeCell ref="R126:R127"/>
    <mergeCell ref="S126:S127"/>
    <mergeCell ref="P120:S122"/>
    <mergeCell ref="C83:C102"/>
    <mergeCell ref="D83:D102"/>
    <mergeCell ref="T103:T104"/>
    <mergeCell ref="J104:J122"/>
    <mergeCell ref="O104:O105"/>
    <mergeCell ref="P104:P105"/>
    <mergeCell ref="Q104:Q105"/>
    <mergeCell ref="R104:R105"/>
    <mergeCell ref="S104:S105"/>
    <mergeCell ref="P106:P107"/>
    <mergeCell ref="Q106:Q107"/>
    <mergeCell ref="R106:R107"/>
    <mergeCell ref="S106:S107"/>
    <mergeCell ref="T106:T108"/>
    <mergeCell ref="O107:O108"/>
    <mergeCell ref="P108:P109"/>
    <mergeCell ref="Q108:Q109"/>
    <mergeCell ref="T90:T91"/>
    <mergeCell ref="N88:N89"/>
    <mergeCell ref="L121:N122"/>
    <mergeCell ref="O121:O122"/>
    <mergeCell ref="T110:T111"/>
    <mergeCell ref="O111:O112"/>
    <mergeCell ref="E83:E102"/>
    <mergeCell ref="E123:E142"/>
    <mergeCell ref="F123:F142"/>
    <mergeCell ref="G123:G142"/>
    <mergeCell ref="K123:K142"/>
    <mergeCell ref="P133:P134"/>
    <mergeCell ref="Q133:Q134"/>
    <mergeCell ref="R133:R134"/>
    <mergeCell ref="S133:S134"/>
    <mergeCell ref="T133:T142"/>
    <mergeCell ref="O134:O135"/>
    <mergeCell ref="P135:P136"/>
    <mergeCell ref="Q135:Q136"/>
    <mergeCell ref="R135:R136"/>
    <mergeCell ref="S135:S136"/>
    <mergeCell ref="P137:P138"/>
    <mergeCell ref="Q137:Q138"/>
    <mergeCell ref="R137:R138"/>
    <mergeCell ref="S137:S138"/>
    <mergeCell ref="O138:O139"/>
    <mergeCell ref="O141:O142"/>
    <mergeCell ref="T126:T128"/>
    <mergeCell ref="O127:O128"/>
    <mergeCell ref="P128:P129"/>
    <mergeCell ref="Q128:Q129"/>
    <mergeCell ref="R148:R149"/>
    <mergeCell ref="S148:S149"/>
    <mergeCell ref="R157:R158"/>
    <mergeCell ref="T163:T164"/>
    <mergeCell ref="H123:H142"/>
    <mergeCell ref="I123:I142"/>
    <mergeCell ref="A123:A142"/>
    <mergeCell ref="B123:B142"/>
    <mergeCell ref="J124:J142"/>
    <mergeCell ref="O124:O125"/>
    <mergeCell ref="P124:P125"/>
    <mergeCell ref="D143:D162"/>
    <mergeCell ref="E143:E162"/>
    <mergeCell ref="F143:F162"/>
    <mergeCell ref="G143:G162"/>
    <mergeCell ref="H143:H162"/>
    <mergeCell ref="I143:I162"/>
    <mergeCell ref="K143:K162"/>
    <mergeCell ref="O131:O132"/>
    <mergeCell ref="P140:S142"/>
    <mergeCell ref="L141:N142"/>
    <mergeCell ref="A143:A162"/>
    <mergeCell ref="B143:B162"/>
    <mergeCell ref="C143:C162"/>
    <mergeCell ref="O158:O159"/>
    <mergeCell ref="Q164:Q165"/>
    <mergeCell ref="R164:R165"/>
    <mergeCell ref="S164:S165"/>
    <mergeCell ref="P166:P167"/>
    <mergeCell ref="Q166:Q167"/>
    <mergeCell ref="R166:R167"/>
    <mergeCell ref="S166:S167"/>
    <mergeCell ref="S168:S169"/>
    <mergeCell ref="C123:C142"/>
    <mergeCell ref="D123:D142"/>
    <mergeCell ref="T143:T144"/>
    <mergeCell ref="J144:J162"/>
    <mergeCell ref="O144:O145"/>
    <mergeCell ref="P144:P145"/>
    <mergeCell ref="Q144:Q145"/>
    <mergeCell ref="R144:R145"/>
    <mergeCell ref="S144:S145"/>
    <mergeCell ref="P146:P147"/>
    <mergeCell ref="Q146:Q147"/>
    <mergeCell ref="R146:R147"/>
    <mergeCell ref="S146:S147"/>
    <mergeCell ref="T146:T148"/>
    <mergeCell ref="O147:O148"/>
    <mergeCell ref="P148:P149"/>
    <mergeCell ref="Q148:Q149"/>
    <mergeCell ref="T130:T131"/>
    <mergeCell ref="P160:S162"/>
    <mergeCell ref="N148:N149"/>
    <mergeCell ref="N156:N160"/>
    <mergeCell ref="L161:N162"/>
    <mergeCell ref="O161:O162"/>
    <mergeCell ref="T150:T151"/>
    <mergeCell ref="U163:U182"/>
    <mergeCell ref="X171:Y180"/>
    <mergeCell ref="X181:Y181"/>
    <mergeCell ref="P153:P154"/>
    <mergeCell ref="Q153:Q154"/>
    <mergeCell ref="R153:R154"/>
    <mergeCell ref="S153:S154"/>
    <mergeCell ref="T153:T162"/>
    <mergeCell ref="O154:O155"/>
    <mergeCell ref="P155:P156"/>
    <mergeCell ref="Q155:Q156"/>
    <mergeCell ref="R155:R156"/>
    <mergeCell ref="S155:S156"/>
    <mergeCell ref="P157:P158"/>
    <mergeCell ref="Q157:Q158"/>
    <mergeCell ref="X151:Y160"/>
    <mergeCell ref="X161:Y161"/>
    <mergeCell ref="O151:O152"/>
    <mergeCell ref="T166:T168"/>
    <mergeCell ref="O167:O168"/>
    <mergeCell ref="P168:P169"/>
    <mergeCell ref="Q168:Q169"/>
    <mergeCell ref="U143:U162"/>
    <mergeCell ref="S157:S158"/>
    <mergeCell ref="T173:T182"/>
    <mergeCell ref="O174:O175"/>
    <mergeCell ref="P175:P176"/>
    <mergeCell ref="Q175:Q176"/>
    <mergeCell ref="R175:R176"/>
    <mergeCell ref="S175:S176"/>
    <mergeCell ref="P177:P178"/>
    <mergeCell ref="Q177:Q178"/>
    <mergeCell ref="R177:R178"/>
    <mergeCell ref="S177:S178"/>
    <mergeCell ref="O178:O179"/>
    <mergeCell ref="O181:O182"/>
    <mergeCell ref="E163:E182"/>
    <mergeCell ref="F163:F182"/>
    <mergeCell ref="G163:G182"/>
    <mergeCell ref="K163:K182"/>
    <mergeCell ref="R168:R169"/>
    <mergeCell ref="P173:P174"/>
    <mergeCell ref="Q173:Q174"/>
    <mergeCell ref="R173:R174"/>
    <mergeCell ref="S173:S174"/>
    <mergeCell ref="S197:S198"/>
    <mergeCell ref="O198:O199"/>
    <mergeCell ref="R188:R189"/>
    <mergeCell ref="S188:S189"/>
    <mergeCell ref="R197:R198"/>
    <mergeCell ref="I163:I182"/>
    <mergeCell ref="A163:A182"/>
    <mergeCell ref="B163:B182"/>
    <mergeCell ref="J164:J182"/>
    <mergeCell ref="O164:O165"/>
    <mergeCell ref="P164:P165"/>
    <mergeCell ref="D183:D202"/>
    <mergeCell ref="E183:E202"/>
    <mergeCell ref="F183:F202"/>
    <mergeCell ref="G183:G202"/>
    <mergeCell ref="H183:H202"/>
    <mergeCell ref="I183:I202"/>
    <mergeCell ref="K183:K202"/>
    <mergeCell ref="O171:O172"/>
    <mergeCell ref="P180:S182"/>
    <mergeCell ref="L181:N182"/>
    <mergeCell ref="A183:A202"/>
    <mergeCell ref="B183:B202"/>
    <mergeCell ref="C183:C202"/>
    <mergeCell ref="C163:C182"/>
    <mergeCell ref="D163:D182"/>
    <mergeCell ref="T183:T184"/>
    <mergeCell ref="J184:J202"/>
    <mergeCell ref="O184:O185"/>
    <mergeCell ref="P184:P185"/>
    <mergeCell ref="Q184:Q185"/>
    <mergeCell ref="R184:R185"/>
    <mergeCell ref="S184:S185"/>
    <mergeCell ref="P186:P187"/>
    <mergeCell ref="Q186:Q187"/>
    <mergeCell ref="R186:R187"/>
    <mergeCell ref="S186:S187"/>
    <mergeCell ref="T186:T188"/>
    <mergeCell ref="O187:O188"/>
    <mergeCell ref="P188:P189"/>
    <mergeCell ref="Q188:Q189"/>
    <mergeCell ref="T170:T171"/>
    <mergeCell ref="H163:H182"/>
    <mergeCell ref="N168:N169"/>
    <mergeCell ref="N176:N180"/>
    <mergeCell ref="N188:N189"/>
    <mergeCell ref="N196:N200"/>
    <mergeCell ref="P200:S202"/>
    <mergeCell ref="X11:Y20"/>
    <mergeCell ref="X21:Y21"/>
    <mergeCell ref="N28:N29"/>
    <mergeCell ref="P193:P194"/>
    <mergeCell ref="Q193:Q194"/>
    <mergeCell ref="R193:R194"/>
    <mergeCell ref="S193:S194"/>
    <mergeCell ref="T193:T202"/>
    <mergeCell ref="O194:O195"/>
    <mergeCell ref="P195:P196"/>
    <mergeCell ref="Q195:Q196"/>
    <mergeCell ref="R195:R196"/>
    <mergeCell ref="S195:S196"/>
    <mergeCell ref="P197:P198"/>
    <mergeCell ref="Q197:Q198"/>
    <mergeCell ref="X191:Y200"/>
    <mergeCell ref="X201:Y201"/>
    <mergeCell ref="L201:N202"/>
    <mergeCell ref="O201:O202"/>
    <mergeCell ref="T190:T191"/>
    <mergeCell ref="O191:O192"/>
    <mergeCell ref="U183:U202"/>
    <mergeCell ref="X31:Y40"/>
    <mergeCell ref="N36:N40"/>
    <mergeCell ref="X41:Y41"/>
    <mergeCell ref="N48:N49"/>
    <mergeCell ref="X51:Y60"/>
    <mergeCell ref="N56:N60"/>
    <mergeCell ref="X61:Y61"/>
    <mergeCell ref="N68:N69"/>
    <mergeCell ref="X71:Y80"/>
    <mergeCell ref="N76:N80"/>
    <mergeCell ref="P53:P54"/>
    <mergeCell ref="Q53:Q54"/>
    <mergeCell ref="R53:R54"/>
    <mergeCell ref="S53:S54"/>
    <mergeCell ref="T53:T62"/>
    <mergeCell ref="O54:O55"/>
    <mergeCell ref="P55:P56"/>
    <mergeCell ref="Q55:Q56"/>
    <mergeCell ref="R55:R56"/>
    <mergeCell ref="S55:S56"/>
    <mergeCell ref="P57:P58"/>
    <mergeCell ref="Q57:Q58"/>
    <mergeCell ref="R57:R58"/>
    <mergeCell ref="S57:S58"/>
    <mergeCell ref="O58:O59"/>
    <mergeCell ref="T50:T51"/>
    <mergeCell ref="X91:Y100"/>
    <mergeCell ref="N96:N100"/>
    <mergeCell ref="X101:Y101"/>
    <mergeCell ref="N108:N109"/>
    <mergeCell ref="X111:Y120"/>
    <mergeCell ref="N116:N120"/>
    <mergeCell ref="X121:Y121"/>
    <mergeCell ref="N128:N129"/>
    <mergeCell ref="X131:Y140"/>
    <mergeCell ref="N136:N140"/>
    <mergeCell ref="U123:U142"/>
    <mergeCell ref="X141:Y141"/>
    <mergeCell ref="P113:P114"/>
    <mergeCell ref="Q113:Q114"/>
    <mergeCell ref="R113:R114"/>
    <mergeCell ref="S113:S114"/>
    <mergeCell ref="T113:T122"/>
    <mergeCell ref="O114:O115"/>
    <mergeCell ref="P115:P116"/>
    <mergeCell ref="Q115:Q116"/>
    <mergeCell ref="R115:R116"/>
    <mergeCell ref="S115:S116"/>
    <mergeCell ref="P117:P118"/>
    <mergeCell ref="Q117:Q118"/>
  </mergeCells>
  <conditionalFormatting sqref="A2:B2 C203:K1048576">
    <cfRule type="containsText" dxfId="469" priority="1303" operator="containsText" text="selezionare">
      <formula>NOT(ISERROR(SEARCH("selezionare",A2)))</formula>
    </cfRule>
  </conditionalFormatting>
  <conditionalFormatting sqref="A3:B3 V3:W4 F4:G22 J4:K22 X22:Y22">
    <cfRule type="cellIs" dxfId="468" priority="1149" operator="equal">
      <formula>0</formula>
    </cfRule>
  </conditionalFormatting>
  <conditionalFormatting sqref="A23:B23 V23:W24 F24:G42 J24:K42 X42:Y42">
    <cfRule type="cellIs" dxfId="467" priority="275" operator="equal">
      <formula>0</formula>
    </cfRule>
  </conditionalFormatting>
  <conditionalFormatting sqref="A43:B43 V43:W44 F44:G62 J44:K62 X62:Y62">
    <cfRule type="cellIs" dxfId="466" priority="246" operator="equal">
      <formula>0</formula>
    </cfRule>
  </conditionalFormatting>
  <conditionalFormatting sqref="A63:B63 V63:W64 F64:G82 J64:K82 X82:Y82">
    <cfRule type="cellIs" dxfId="465" priority="217" operator="equal">
      <formula>0</formula>
    </cfRule>
  </conditionalFormatting>
  <conditionalFormatting sqref="A83:B83 V83:W84 F84:G102 J84:K102 X102:Y102">
    <cfRule type="cellIs" dxfId="464" priority="188" operator="equal">
      <formula>0</formula>
    </cfRule>
  </conditionalFormatting>
  <conditionalFormatting sqref="A103:B103 V103:W104 F104:G122 J104:K122 X122:Y122">
    <cfRule type="cellIs" dxfId="463" priority="159" operator="equal">
      <formula>0</formula>
    </cfRule>
  </conditionalFormatting>
  <conditionalFormatting sqref="A123:B123 V123:W124 F124:G142 J124:K142 X142:Y142">
    <cfRule type="cellIs" dxfId="462" priority="130" operator="equal">
      <formula>0</formula>
    </cfRule>
  </conditionalFormatting>
  <conditionalFormatting sqref="A143:B143 V143:W144 F144:G162 J144:K162 X162:Y162">
    <cfRule type="cellIs" dxfId="461" priority="101" operator="equal">
      <formula>0</formula>
    </cfRule>
  </conditionalFormatting>
  <conditionalFormatting sqref="A163:B163 V163:W164 F164:G182 J164:K182 X182:Y182">
    <cfRule type="cellIs" dxfId="460" priority="72" operator="equal">
      <formula>0</formula>
    </cfRule>
  </conditionalFormatting>
  <conditionalFormatting sqref="A183:B183 V183:W184 F184:G202 J184:K202 X202:Y202">
    <cfRule type="cellIs" dxfId="459" priority="43" operator="equal">
      <formula>0</formula>
    </cfRule>
  </conditionalFormatting>
  <conditionalFormatting sqref="D3:K3">
    <cfRule type="cellIs" dxfId="458" priority="19" operator="equal">
      <formula>0</formula>
    </cfRule>
  </conditionalFormatting>
  <conditionalFormatting sqref="D23:K23">
    <cfRule type="cellIs" dxfId="457" priority="18" operator="equal">
      <formula>0</formula>
    </cfRule>
  </conditionalFormatting>
  <conditionalFormatting sqref="D43:K43">
    <cfRule type="cellIs" dxfId="456" priority="17" operator="equal">
      <formula>0</formula>
    </cfRule>
  </conditionalFormatting>
  <conditionalFormatting sqref="D63:K63">
    <cfRule type="cellIs" dxfId="455" priority="16" operator="equal">
      <formula>0</formula>
    </cfRule>
  </conditionalFormatting>
  <conditionalFormatting sqref="D83:K83">
    <cfRule type="cellIs" dxfId="454" priority="15" operator="equal">
      <formula>0</formula>
    </cfRule>
  </conditionalFormatting>
  <conditionalFormatting sqref="D103:K103">
    <cfRule type="cellIs" dxfId="453" priority="14" operator="equal">
      <formula>0</formula>
    </cfRule>
  </conditionalFormatting>
  <conditionalFormatting sqref="D123:K123">
    <cfRule type="cellIs" dxfId="452" priority="13" operator="equal">
      <formula>0</formula>
    </cfRule>
  </conditionalFormatting>
  <conditionalFormatting sqref="D143:K143">
    <cfRule type="cellIs" dxfId="451" priority="12" operator="equal">
      <formula>0</formula>
    </cfRule>
  </conditionalFormatting>
  <conditionalFormatting sqref="D163:K163">
    <cfRule type="cellIs" dxfId="450" priority="11" operator="equal">
      <formula>0</formula>
    </cfRule>
  </conditionalFormatting>
  <conditionalFormatting sqref="D183:K183">
    <cfRule type="cellIs" dxfId="449" priority="10" operator="equal">
      <formula>0</formula>
    </cfRule>
  </conditionalFormatting>
  <conditionalFormatting sqref="L4:L8">
    <cfRule type="cellIs" dxfId="448" priority="1097" operator="equal">
      <formula>0</formula>
    </cfRule>
  </conditionalFormatting>
  <conditionalFormatting sqref="L8">
    <cfRule type="cellIs" dxfId="447" priority="300" operator="lessThan">
      <formula>100</formula>
    </cfRule>
  </conditionalFormatting>
  <conditionalFormatting sqref="L10:L14">
    <cfRule type="cellIs" dxfId="446" priority="1073" operator="equal">
      <formula>0</formula>
    </cfRule>
  </conditionalFormatting>
  <conditionalFormatting sqref="L16:L20">
    <cfRule type="cellIs" dxfId="445" priority="1072" operator="equal">
      <formula>0</formula>
    </cfRule>
  </conditionalFormatting>
  <conditionalFormatting sqref="L24:L28">
    <cfRule type="cellIs" dxfId="444" priority="274" operator="equal">
      <formula>0</formula>
    </cfRule>
  </conditionalFormatting>
  <conditionalFormatting sqref="L28">
    <cfRule type="cellIs" dxfId="443" priority="264" operator="lessThan">
      <formula>100</formula>
    </cfRule>
  </conditionalFormatting>
  <conditionalFormatting sqref="L30:L34">
    <cfRule type="cellIs" dxfId="442" priority="273" operator="equal">
      <formula>0</formula>
    </cfRule>
  </conditionalFormatting>
  <conditionalFormatting sqref="L36:L40">
    <cfRule type="cellIs" dxfId="441" priority="272" operator="equal">
      <formula>0</formula>
    </cfRule>
  </conditionalFormatting>
  <conditionalFormatting sqref="L44:L48">
    <cfRule type="cellIs" dxfId="440" priority="245" operator="equal">
      <formula>0</formula>
    </cfRule>
  </conditionalFormatting>
  <conditionalFormatting sqref="L48">
    <cfRule type="cellIs" dxfId="439" priority="235" operator="lessThan">
      <formula>100</formula>
    </cfRule>
  </conditionalFormatting>
  <conditionalFormatting sqref="L50:L54">
    <cfRule type="cellIs" dxfId="438" priority="244" operator="equal">
      <formula>0</formula>
    </cfRule>
  </conditionalFormatting>
  <conditionalFormatting sqref="L56:L60">
    <cfRule type="cellIs" dxfId="437" priority="243" operator="equal">
      <formula>0</formula>
    </cfRule>
  </conditionalFormatting>
  <conditionalFormatting sqref="L64:L68">
    <cfRule type="cellIs" dxfId="436" priority="216" operator="equal">
      <formula>0</formula>
    </cfRule>
  </conditionalFormatting>
  <conditionalFormatting sqref="L68">
    <cfRule type="cellIs" dxfId="435" priority="206" operator="lessThan">
      <formula>100</formula>
    </cfRule>
  </conditionalFormatting>
  <conditionalFormatting sqref="L70:L74">
    <cfRule type="cellIs" dxfId="434" priority="215" operator="equal">
      <formula>0</formula>
    </cfRule>
  </conditionalFormatting>
  <conditionalFormatting sqref="L76:L80">
    <cfRule type="cellIs" dxfId="433" priority="214" operator="equal">
      <formula>0</formula>
    </cfRule>
  </conditionalFormatting>
  <conditionalFormatting sqref="L84:L88">
    <cfRule type="cellIs" dxfId="432" priority="187" operator="equal">
      <formula>0</formula>
    </cfRule>
  </conditionalFormatting>
  <conditionalFormatting sqref="L88">
    <cfRule type="cellIs" dxfId="431" priority="177" operator="lessThan">
      <formula>100</formula>
    </cfRule>
  </conditionalFormatting>
  <conditionalFormatting sqref="L90:L94">
    <cfRule type="cellIs" dxfId="430" priority="186" operator="equal">
      <formula>0</formula>
    </cfRule>
  </conditionalFormatting>
  <conditionalFormatting sqref="L96:L100">
    <cfRule type="cellIs" dxfId="429" priority="185" operator="equal">
      <formula>0</formula>
    </cfRule>
  </conditionalFormatting>
  <conditionalFormatting sqref="L104:L108">
    <cfRule type="cellIs" dxfId="428" priority="158" operator="equal">
      <formula>0</formula>
    </cfRule>
  </conditionalFormatting>
  <conditionalFormatting sqref="L108">
    <cfRule type="cellIs" dxfId="427" priority="148" operator="lessThan">
      <formula>100</formula>
    </cfRule>
  </conditionalFormatting>
  <conditionalFormatting sqref="L110:L114">
    <cfRule type="cellIs" dxfId="426" priority="157" operator="equal">
      <formula>0</formula>
    </cfRule>
  </conditionalFormatting>
  <conditionalFormatting sqref="L116:L120">
    <cfRule type="cellIs" dxfId="425" priority="156" operator="equal">
      <formula>0</formula>
    </cfRule>
  </conditionalFormatting>
  <conditionalFormatting sqref="L124:L128">
    <cfRule type="cellIs" dxfId="424" priority="129" operator="equal">
      <formula>0</formula>
    </cfRule>
  </conditionalFormatting>
  <conditionalFormatting sqref="L128">
    <cfRule type="cellIs" dxfId="423" priority="119" operator="lessThan">
      <formula>100</formula>
    </cfRule>
  </conditionalFormatting>
  <conditionalFormatting sqref="L130:L134">
    <cfRule type="cellIs" dxfId="422" priority="128" operator="equal">
      <formula>0</formula>
    </cfRule>
  </conditionalFormatting>
  <conditionalFormatting sqref="L136:L140">
    <cfRule type="cellIs" dxfId="421" priority="127" operator="equal">
      <formula>0</formula>
    </cfRule>
  </conditionalFormatting>
  <conditionalFormatting sqref="L144:L148">
    <cfRule type="cellIs" dxfId="420" priority="100" operator="equal">
      <formula>0</formula>
    </cfRule>
  </conditionalFormatting>
  <conditionalFormatting sqref="L148">
    <cfRule type="cellIs" dxfId="419" priority="90" operator="lessThan">
      <formula>100</formula>
    </cfRule>
  </conditionalFormatting>
  <conditionalFormatting sqref="L150:L154">
    <cfRule type="cellIs" dxfId="418" priority="99" operator="equal">
      <formula>0</formula>
    </cfRule>
  </conditionalFormatting>
  <conditionalFormatting sqref="L156:L160">
    <cfRule type="cellIs" dxfId="417" priority="98" operator="equal">
      <formula>0</formula>
    </cfRule>
  </conditionalFormatting>
  <conditionalFormatting sqref="L164:L168">
    <cfRule type="cellIs" dxfId="416" priority="71" operator="equal">
      <formula>0</formula>
    </cfRule>
  </conditionalFormatting>
  <conditionalFormatting sqref="L168">
    <cfRule type="cellIs" dxfId="415" priority="61" operator="lessThan">
      <formula>100</formula>
    </cfRule>
  </conditionalFormatting>
  <conditionalFormatting sqref="L170:L174">
    <cfRule type="cellIs" dxfId="414" priority="70" operator="equal">
      <formula>0</formula>
    </cfRule>
  </conditionalFormatting>
  <conditionalFormatting sqref="L176:L180">
    <cfRule type="cellIs" dxfId="413" priority="69" operator="equal">
      <formula>0</formula>
    </cfRule>
  </conditionalFormatting>
  <conditionalFormatting sqref="L184:L188">
    <cfRule type="cellIs" dxfId="412" priority="42" operator="equal">
      <formula>0</formula>
    </cfRule>
  </conditionalFormatting>
  <conditionalFormatting sqref="L188">
    <cfRule type="cellIs" dxfId="411" priority="32" operator="lessThan">
      <formula>100</formula>
    </cfRule>
  </conditionalFormatting>
  <conditionalFormatting sqref="L190:L194">
    <cfRule type="cellIs" dxfId="410" priority="41" operator="equal">
      <formula>0</formula>
    </cfRule>
  </conditionalFormatting>
  <conditionalFormatting sqref="L196:L200">
    <cfRule type="cellIs" dxfId="409" priority="40" operator="equal">
      <formula>0</formula>
    </cfRule>
  </conditionalFormatting>
  <conditionalFormatting sqref="N3:N7 Q4:S4 M4:M7 Q6:S6 Q8:S8 M10:M13 N10:N15 Q13:S13 R14:S16 Q15 M16:M19 Q17:S18">
    <cfRule type="containsText" dxfId="408" priority="293" operator="containsText" text="Select">
      <formula>NOT(ISERROR(SEARCH("Select",M3)))</formula>
    </cfRule>
  </conditionalFormatting>
  <conditionalFormatting sqref="N8">
    <cfRule type="containsText" dxfId="407" priority="302" operator="containsText" text="select">
      <formula>NOT(ISERROR(SEARCH("select",N8)))</formula>
    </cfRule>
  </conditionalFormatting>
  <conditionalFormatting sqref="N16">
    <cfRule type="containsText" dxfId="406" priority="301" operator="containsText" text="select">
      <formula>NOT(ISERROR(SEARCH("select",N16)))</formula>
    </cfRule>
  </conditionalFormatting>
  <conditionalFormatting sqref="N23:N27 Q24:S24 M24:M27 Q26:S26 Q28:S28 M30:M33 N30:N35 Q33:S33 R34:S36 Q35 M36:M39 Q37:S38">
    <cfRule type="containsText" dxfId="405" priority="263" operator="containsText" text="Select">
      <formula>NOT(ISERROR(SEARCH("Select",M23)))</formula>
    </cfRule>
  </conditionalFormatting>
  <conditionalFormatting sqref="N28">
    <cfRule type="containsText" dxfId="404" priority="9" operator="containsText" text="select">
      <formula>NOT(ISERROR(SEARCH("select",N28)))</formula>
    </cfRule>
  </conditionalFormatting>
  <conditionalFormatting sqref="N36">
    <cfRule type="containsText" dxfId="403" priority="265" operator="containsText" text="select">
      <formula>NOT(ISERROR(SEARCH("select",N36)))</formula>
    </cfRule>
  </conditionalFormatting>
  <conditionalFormatting sqref="N43:N47 Q44:S44 M44:M47 Q46:S46 Q48:S48 M50:M53 N50:N55 Q53:S53 R54:S56 Q55 M56:M59 Q57:S58">
    <cfRule type="containsText" dxfId="402" priority="234" operator="containsText" text="Select">
      <formula>NOT(ISERROR(SEARCH("Select",M43)))</formula>
    </cfRule>
  </conditionalFormatting>
  <conditionalFormatting sqref="N48">
    <cfRule type="containsText" dxfId="401" priority="8" operator="containsText" text="select">
      <formula>NOT(ISERROR(SEARCH("select",N48)))</formula>
    </cfRule>
  </conditionalFormatting>
  <conditionalFormatting sqref="N56">
    <cfRule type="containsText" dxfId="400" priority="236" operator="containsText" text="select">
      <formula>NOT(ISERROR(SEARCH("select",N56)))</formula>
    </cfRule>
  </conditionalFormatting>
  <conditionalFormatting sqref="N63:N67 Q64:S64 M64:M67 Q66:S66 Q68:S68 M70:M73 N70:N75 Q73:S73 R74:S76 Q75 M76:M79 Q77:S78">
    <cfRule type="containsText" dxfId="399" priority="205" operator="containsText" text="Select">
      <formula>NOT(ISERROR(SEARCH("Select",M63)))</formula>
    </cfRule>
  </conditionalFormatting>
  <conditionalFormatting sqref="N68">
    <cfRule type="containsText" dxfId="398" priority="7" operator="containsText" text="select">
      <formula>NOT(ISERROR(SEARCH("select",N68)))</formula>
    </cfRule>
  </conditionalFormatting>
  <conditionalFormatting sqref="N76">
    <cfRule type="containsText" dxfId="397" priority="207" operator="containsText" text="select">
      <formula>NOT(ISERROR(SEARCH("select",N76)))</formula>
    </cfRule>
  </conditionalFormatting>
  <conditionalFormatting sqref="N83:N87 Q84:S84 M84:M87 Q86:S86 Q88:S88 M90:M93 N90:N95 Q93:S93 R94:S96 Q95 M96:M99 Q97:S98">
    <cfRule type="containsText" dxfId="396" priority="176" operator="containsText" text="Select">
      <formula>NOT(ISERROR(SEARCH("Select",M83)))</formula>
    </cfRule>
  </conditionalFormatting>
  <conditionalFormatting sqref="N88">
    <cfRule type="containsText" dxfId="395" priority="6" operator="containsText" text="select">
      <formula>NOT(ISERROR(SEARCH("select",N88)))</formula>
    </cfRule>
  </conditionalFormatting>
  <conditionalFormatting sqref="N96">
    <cfRule type="containsText" dxfId="394" priority="178" operator="containsText" text="select">
      <formula>NOT(ISERROR(SEARCH("select",N96)))</formula>
    </cfRule>
  </conditionalFormatting>
  <conditionalFormatting sqref="N103:N107 Q104:S104 M104:M107 Q106:S106 Q108:S108 M110:M113 N110:N115 Q113:S113 R114:S116 Q115 M116:M119 Q117:S118">
    <cfRule type="containsText" dxfId="393" priority="147" operator="containsText" text="Select">
      <formula>NOT(ISERROR(SEARCH("Select",M103)))</formula>
    </cfRule>
  </conditionalFormatting>
  <conditionalFormatting sqref="N108">
    <cfRule type="containsText" dxfId="392" priority="5" operator="containsText" text="select">
      <formula>NOT(ISERROR(SEARCH("select",N108)))</formula>
    </cfRule>
  </conditionalFormatting>
  <conditionalFormatting sqref="N116">
    <cfRule type="containsText" dxfId="391" priority="149" operator="containsText" text="select">
      <formula>NOT(ISERROR(SEARCH("select",N116)))</formula>
    </cfRule>
  </conditionalFormatting>
  <conditionalFormatting sqref="N123:N127 Q124:S124 M124:M127 Q126:S126 Q128:S128 M130:M133 N130:N135 Q133:S133 R134:S136 Q135 M136:M139 Q137:S138">
    <cfRule type="containsText" dxfId="390" priority="118" operator="containsText" text="Select">
      <formula>NOT(ISERROR(SEARCH("Select",M123)))</formula>
    </cfRule>
  </conditionalFormatting>
  <conditionalFormatting sqref="N128">
    <cfRule type="containsText" dxfId="389" priority="4" operator="containsText" text="select">
      <formula>NOT(ISERROR(SEARCH("select",N128)))</formula>
    </cfRule>
  </conditionalFormatting>
  <conditionalFormatting sqref="N136">
    <cfRule type="containsText" dxfId="388" priority="120" operator="containsText" text="select">
      <formula>NOT(ISERROR(SEARCH("select",N136)))</formula>
    </cfRule>
  </conditionalFormatting>
  <conditionalFormatting sqref="N143:N147 Q144:S144 M144:M147 Q146:S146 Q148:S148 M150:M153 N150:N155 Q153:S153 R154:S156 Q155 M156:M159 Q157:S158">
    <cfRule type="containsText" dxfId="387" priority="89" operator="containsText" text="Select">
      <formula>NOT(ISERROR(SEARCH("Select",M143)))</formula>
    </cfRule>
  </conditionalFormatting>
  <conditionalFormatting sqref="N148">
    <cfRule type="containsText" dxfId="386" priority="3" operator="containsText" text="select">
      <formula>NOT(ISERROR(SEARCH("select",N148)))</formula>
    </cfRule>
  </conditionalFormatting>
  <conditionalFormatting sqref="N156">
    <cfRule type="containsText" dxfId="385" priority="91" operator="containsText" text="select">
      <formula>NOT(ISERROR(SEARCH("select",N156)))</formula>
    </cfRule>
  </conditionalFormatting>
  <conditionalFormatting sqref="N163:N167 Q164:S164 M164:M167 Q166:S166 Q168:S168 M170:M173 N170:N175 Q173:S173 R174:S176 Q175 M176:M179 Q177:S178">
    <cfRule type="containsText" dxfId="384" priority="60" operator="containsText" text="Select">
      <formula>NOT(ISERROR(SEARCH("Select",M163)))</formula>
    </cfRule>
  </conditionalFormatting>
  <conditionalFormatting sqref="N168">
    <cfRule type="containsText" dxfId="383" priority="2" operator="containsText" text="select">
      <formula>NOT(ISERROR(SEARCH("select",N168)))</formula>
    </cfRule>
  </conditionalFormatting>
  <conditionalFormatting sqref="N176">
    <cfRule type="containsText" dxfId="382" priority="62" operator="containsText" text="select">
      <formula>NOT(ISERROR(SEARCH("select",N176)))</formula>
    </cfRule>
  </conditionalFormatting>
  <conditionalFormatting sqref="N183:N187 Q184:S184 M184:M187 Q186:S186 Q188:S188 M190:M193 N190:N195 Q193:S193 R194:S196 Q195 M196:M199 Q197:S198">
    <cfRule type="containsText" dxfId="381" priority="31" operator="containsText" text="Select">
      <formula>NOT(ISERROR(SEARCH("Select",M183)))</formula>
    </cfRule>
  </conditionalFormatting>
  <conditionalFormatting sqref="N188">
    <cfRule type="containsText" dxfId="380" priority="1" operator="containsText" text="select">
      <formula>NOT(ISERROR(SEARCH("select",N188)))</formula>
    </cfRule>
  </conditionalFormatting>
  <conditionalFormatting sqref="N196">
    <cfRule type="containsText" dxfId="379" priority="33" operator="containsText" text="select">
      <formula>NOT(ISERROR(SEARCH("select",N196)))</formula>
    </cfRule>
  </conditionalFormatting>
  <conditionalFormatting sqref="O4:O5">
    <cfRule type="cellIs" dxfId="378" priority="1301" operator="equal">
      <formula>0</formula>
    </cfRule>
  </conditionalFormatting>
  <conditionalFormatting sqref="O7:O8">
    <cfRule type="cellIs" dxfId="377" priority="1300" operator="equal">
      <formula>0</formula>
    </cfRule>
  </conditionalFormatting>
  <conditionalFormatting sqref="O11:O12">
    <cfRule type="cellIs" dxfId="376" priority="1071" operator="equal">
      <formula>0</formula>
    </cfRule>
  </conditionalFormatting>
  <conditionalFormatting sqref="O14:O15">
    <cfRule type="cellIs" dxfId="375" priority="1070" operator="equal">
      <formula>0</formula>
    </cfRule>
  </conditionalFormatting>
  <conditionalFormatting sqref="O18:O19">
    <cfRule type="cellIs" dxfId="374" priority="1069" operator="equal">
      <formula>0</formula>
    </cfRule>
  </conditionalFormatting>
  <conditionalFormatting sqref="O21:O22">
    <cfRule type="cellIs" dxfId="373" priority="1068" operator="equal">
      <formula>0</formula>
    </cfRule>
  </conditionalFormatting>
  <conditionalFormatting sqref="O24:O25">
    <cfRule type="cellIs" dxfId="372" priority="278" operator="equal">
      <formula>0</formula>
    </cfRule>
  </conditionalFormatting>
  <conditionalFormatting sqref="O27:O28">
    <cfRule type="cellIs" dxfId="371" priority="277" operator="equal">
      <formula>0</formula>
    </cfRule>
  </conditionalFormatting>
  <conditionalFormatting sqref="O31:O32">
    <cfRule type="cellIs" dxfId="370" priority="271" operator="equal">
      <formula>0</formula>
    </cfRule>
  </conditionalFormatting>
  <conditionalFormatting sqref="O34:O35">
    <cfRule type="cellIs" dxfId="369" priority="270" operator="equal">
      <formula>0</formula>
    </cfRule>
  </conditionalFormatting>
  <conditionalFormatting sqref="O38:O39">
    <cfRule type="cellIs" dxfId="368" priority="269" operator="equal">
      <formula>0</formula>
    </cfRule>
  </conditionalFormatting>
  <conditionalFormatting sqref="O41:O42">
    <cfRule type="cellIs" dxfId="367" priority="268" operator="equal">
      <formula>0</formula>
    </cfRule>
  </conditionalFormatting>
  <conditionalFormatting sqref="O44:O45">
    <cfRule type="cellIs" dxfId="366" priority="249" operator="equal">
      <formula>0</formula>
    </cfRule>
  </conditionalFormatting>
  <conditionalFormatting sqref="O47:O48">
    <cfRule type="cellIs" dxfId="365" priority="248" operator="equal">
      <formula>0</formula>
    </cfRule>
  </conditionalFormatting>
  <conditionalFormatting sqref="O51:O52">
    <cfRule type="cellIs" dxfId="364" priority="242" operator="equal">
      <formula>0</formula>
    </cfRule>
  </conditionalFormatting>
  <conditionalFormatting sqref="O54:O55">
    <cfRule type="cellIs" dxfId="363" priority="241" operator="equal">
      <formula>0</formula>
    </cfRule>
  </conditionalFormatting>
  <conditionalFormatting sqref="O58:O59">
    <cfRule type="cellIs" dxfId="362" priority="240" operator="equal">
      <formula>0</formula>
    </cfRule>
  </conditionalFormatting>
  <conditionalFormatting sqref="O61:O62">
    <cfRule type="cellIs" dxfId="361" priority="239" operator="equal">
      <formula>0</formula>
    </cfRule>
  </conditionalFormatting>
  <conditionalFormatting sqref="O64:O65">
    <cfRule type="cellIs" dxfId="360" priority="220" operator="equal">
      <formula>0</formula>
    </cfRule>
  </conditionalFormatting>
  <conditionalFormatting sqref="O67:O68">
    <cfRule type="cellIs" dxfId="359" priority="219" operator="equal">
      <formula>0</formula>
    </cfRule>
  </conditionalFormatting>
  <conditionalFormatting sqref="O71:O72">
    <cfRule type="cellIs" dxfId="358" priority="213" operator="equal">
      <formula>0</formula>
    </cfRule>
  </conditionalFormatting>
  <conditionalFormatting sqref="O74:O75">
    <cfRule type="cellIs" dxfId="357" priority="212" operator="equal">
      <formula>0</formula>
    </cfRule>
  </conditionalFormatting>
  <conditionalFormatting sqref="O78:O79">
    <cfRule type="cellIs" dxfId="356" priority="211" operator="equal">
      <formula>0</formula>
    </cfRule>
  </conditionalFormatting>
  <conditionalFormatting sqref="O81:O82">
    <cfRule type="cellIs" dxfId="355" priority="210" operator="equal">
      <formula>0</formula>
    </cfRule>
  </conditionalFormatting>
  <conditionalFormatting sqref="O84:O85">
    <cfRule type="cellIs" dxfId="354" priority="191" operator="equal">
      <formula>0</formula>
    </cfRule>
  </conditionalFormatting>
  <conditionalFormatting sqref="O87:O88">
    <cfRule type="cellIs" dxfId="353" priority="190" operator="equal">
      <formula>0</formula>
    </cfRule>
  </conditionalFormatting>
  <conditionalFormatting sqref="O91:O92">
    <cfRule type="cellIs" dxfId="352" priority="184" operator="equal">
      <formula>0</formula>
    </cfRule>
  </conditionalFormatting>
  <conditionalFormatting sqref="O94:O95">
    <cfRule type="cellIs" dxfId="351" priority="183" operator="equal">
      <formula>0</formula>
    </cfRule>
  </conditionalFormatting>
  <conditionalFormatting sqref="O98:O99">
    <cfRule type="cellIs" dxfId="350" priority="182" operator="equal">
      <formula>0</formula>
    </cfRule>
  </conditionalFormatting>
  <conditionalFormatting sqref="O101:O102">
    <cfRule type="cellIs" dxfId="349" priority="181" operator="equal">
      <formula>0</formula>
    </cfRule>
  </conditionalFormatting>
  <conditionalFormatting sqref="O104:O105">
    <cfRule type="cellIs" dxfId="348" priority="162" operator="equal">
      <formula>0</formula>
    </cfRule>
  </conditionalFormatting>
  <conditionalFormatting sqref="O107:O108">
    <cfRule type="cellIs" dxfId="347" priority="161" operator="equal">
      <formula>0</formula>
    </cfRule>
  </conditionalFormatting>
  <conditionalFormatting sqref="O111:O112">
    <cfRule type="cellIs" dxfId="346" priority="155" operator="equal">
      <formula>0</formula>
    </cfRule>
  </conditionalFormatting>
  <conditionalFormatting sqref="O114:O115">
    <cfRule type="cellIs" dxfId="345" priority="154" operator="equal">
      <formula>0</formula>
    </cfRule>
  </conditionalFormatting>
  <conditionalFormatting sqref="O118:O119">
    <cfRule type="cellIs" dxfId="344" priority="153" operator="equal">
      <formula>0</formula>
    </cfRule>
  </conditionalFormatting>
  <conditionalFormatting sqref="O121:O122">
    <cfRule type="cellIs" dxfId="343" priority="152" operator="equal">
      <formula>0</formula>
    </cfRule>
  </conditionalFormatting>
  <conditionalFormatting sqref="O124:O125">
    <cfRule type="cellIs" dxfId="342" priority="133" operator="equal">
      <formula>0</formula>
    </cfRule>
  </conditionalFormatting>
  <conditionalFormatting sqref="O127:O128">
    <cfRule type="cellIs" dxfId="341" priority="132" operator="equal">
      <formula>0</formula>
    </cfRule>
  </conditionalFormatting>
  <conditionalFormatting sqref="O131:O132">
    <cfRule type="cellIs" dxfId="340" priority="126" operator="equal">
      <formula>0</formula>
    </cfRule>
  </conditionalFormatting>
  <conditionalFormatting sqref="O134:O135">
    <cfRule type="cellIs" dxfId="339" priority="125" operator="equal">
      <formula>0</formula>
    </cfRule>
  </conditionalFormatting>
  <conditionalFormatting sqref="O138:O139">
    <cfRule type="cellIs" dxfId="338" priority="124" operator="equal">
      <formula>0</formula>
    </cfRule>
  </conditionalFormatting>
  <conditionalFormatting sqref="O141:O142">
    <cfRule type="cellIs" dxfId="337" priority="123" operator="equal">
      <formula>0</formula>
    </cfRule>
  </conditionalFormatting>
  <conditionalFormatting sqref="O144:O145">
    <cfRule type="cellIs" dxfId="336" priority="104" operator="equal">
      <formula>0</formula>
    </cfRule>
  </conditionalFormatting>
  <conditionalFormatting sqref="O147:O148">
    <cfRule type="cellIs" dxfId="335" priority="103" operator="equal">
      <formula>0</formula>
    </cfRule>
  </conditionalFormatting>
  <conditionalFormatting sqref="O151:O152">
    <cfRule type="cellIs" dxfId="334" priority="97" operator="equal">
      <formula>0</formula>
    </cfRule>
  </conditionalFormatting>
  <conditionalFormatting sqref="O154:O155">
    <cfRule type="cellIs" dxfId="333" priority="96" operator="equal">
      <formula>0</formula>
    </cfRule>
  </conditionalFormatting>
  <conditionalFormatting sqref="O158:O159">
    <cfRule type="cellIs" dxfId="332" priority="95" operator="equal">
      <formula>0</formula>
    </cfRule>
  </conditionalFormatting>
  <conditionalFormatting sqref="O161:O162">
    <cfRule type="cellIs" dxfId="331" priority="94" operator="equal">
      <formula>0</formula>
    </cfRule>
  </conditionalFormatting>
  <conditionalFormatting sqref="O164:O165">
    <cfRule type="cellIs" dxfId="330" priority="75" operator="equal">
      <formula>0</formula>
    </cfRule>
  </conditionalFormatting>
  <conditionalFormatting sqref="O167:O168">
    <cfRule type="cellIs" dxfId="329" priority="74" operator="equal">
      <formula>0</formula>
    </cfRule>
  </conditionalFormatting>
  <conditionalFormatting sqref="O171:O172">
    <cfRule type="cellIs" dxfId="328" priority="68" operator="equal">
      <formula>0</formula>
    </cfRule>
  </conditionalFormatting>
  <conditionalFormatting sqref="O174:O175">
    <cfRule type="cellIs" dxfId="327" priority="67" operator="equal">
      <formula>0</formula>
    </cfRule>
  </conditionalFormatting>
  <conditionalFormatting sqref="O178:O179">
    <cfRule type="cellIs" dxfId="326" priority="66" operator="equal">
      <formula>0</formula>
    </cfRule>
  </conditionalFormatting>
  <conditionalFormatting sqref="O181:O182">
    <cfRule type="cellIs" dxfId="325" priority="65" operator="equal">
      <formula>0</formula>
    </cfRule>
  </conditionalFormatting>
  <conditionalFormatting sqref="O184:O185">
    <cfRule type="cellIs" dxfId="324" priority="46" operator="equal">
      <formula>0</formula>
    </cfRule>
  </conditionalFormatting>
  <conditionalFormatting sqref="O187:O188">
    <cfRule type="cellIs" dxfId="323" priority="45" operator="equal">
      <formula>0</formula>
    </cfRule>
  </conditionalFormatting>
  <conditionalFormatting sqref="O191:O192">
    <cfRule type="cellIs" dxfId="322" priority="39" operator="equal">
      <formula>0</formula>
    </cfRule>
  </conditionalFormatting>
  <conditionalFormatting sqref="O194:O195">
    <cfRule type="cellIs" dxfId="321" priority="38" operator="equal">
      <formula>0</formula>
    </cfRule>
  </conditionalFormatting>
  <conditionalFormatting sqref="O198:O199">
    <cfRule type="cellIs" dxfId="320" priority="37" operator="equal">
      <formula>0</formula>
    </cfRule>
  </conditionalFormatting>
  <conditionalFormatting sqref="O201:O202">
    <cfRule type="cellIs" dxfId="319" priority="36" operator="equal">
      <formula>0</formula>
    </cfRule>
  </conditionalFormatting>
  <conditionalFormatting sqref="T5">
    <cfRule type="containsText" dxfId="318" priority="281" operator="containsText" text="Select">
      <formula>NOT(ISERROR(SEARCH("Select",T5)))</formula>
    </cfRule>
  </conditionalFormatting>
  <conditionalFormatting sqref="T9">
    <cfRule type="containsText" dxfId="317" priority="282" operator="containsText" text="Select">
      <formula>NOT(ISERROR(SEARCH("Select",T9)))</formula>
    </cfRule>
  </conditionalFormatting>
  <conditionalFormatting sqref="T12">
    <cfRule type="containsText" dxfId="316" priority="283" operator="containsText" text="Select">
      <formula>NOT(ISERROR(SEARCH("Select",T12)))</formula>
    </cfRule>
  </conditionalFormatting>
  <conditionalFormatting sqref="T25">
    <cfRule type="containsText" dxfId="315" priority="252" operator="containsText" text="Select">
      <formula>NOT(ISERROR(SEARCH("Select",T25)))</formula>
    </cfRule>
  </conditionalFormatting>
  <conditionalFormatting sqref="T29">
    <cfRule type="containsText" dxfId="314" priority="253" operator="containsText" text="Select">
      <formula>NOT(ISERROR(SEARCH("Select",T29)))</formula>
    </cfRule>
  </conditionalFormatting>
  <conditionalFormatting sqref="T32">
    <cfRule type="containsText" dxfId="313" priority="254" operator="containsText" text="Select">
      <formula>NOT(ISERROR(SEARCH("Select",T32)))</formula>
    </cfRule>
  </conditionalFormatting>
  <conditionalFormatting sqref="T45">
    <cfRule type="containsText" dxfId="312" priority="223" operator="containsText" text="Select">
      <formula>NOT(ISERROR(SEARCH("Select",T45)))</formula>
    </cfRule>
  </conditionalFormatting>
  <conditionalFormatting sqref="T49">
    <cfRule type="containsText" dxfId="311" priority="224" operator="containsText" text="Select">
      <formula>NOT(ISERROR(SEARCH("Select",T49)))</formula>
    </cfRule>
  </conditionalFormatting>
  <conditionalFormatting sqref="T52">
    <cfRule type="containsText" dxfId="310" priority="225" operator="containsText" text="Select">
      <formula>NOT(ISERROR(SEARCH("Select",T52)))</formula>
    </cfRule>
  </conditionalFormatting>
  <conditionalFormatting sqref="T65">
    <cfRule type="containsText" dxfId="309" priority="194" operator="containsText" text="Select">
      <formula>NOT(ISERROR(SEARCH("Select",T65)))</formula>
    </cfRule>
  </conditionalFormatting>
  <conditionalFormatting sqref="T69">
    <cfRule type="containsText" dxfId="308" priority="195" operator="containsText" text="Select">
      <formula>NOT(ISERROR(SEARCH("Select",T69)))</formula>
    </cfRule>
  </conditionalFormatting>
  <conditionalFormatting sqref="T72">
    <cfRule type="containsText" dxfId="307" priority="196" operator="containsText" text="Select">
      <formula>NOT(ISERROR(SEARCH("Select",T72)))</formula>
    </cfRule>
  </conditionalFormatting>
  <conditionalFormatting sqref="T85">
    <cfRule type="containsText" dxfId="306" priority="165" operator="containsText" text="Select">
      <formula>NOT(ISERROR(SEARCH("Select",T85)))</formula>
    </cfRule>
  </conditionalFormatting>
  <conditionalFormatting sqref="T89">
    <cfRule type="containsText" dxfId="305" priority="166" operator="containsText" text="Select">
      <formula>NOT(ISERROR(SEARCH("Select",T89)))</formula>
    </cfRule>
  </conditionalFormatting>
  <conditionalFormatting sqref="T92">
    <cfRule type="containsText" dxfId="304" priority="167" operator="containsText" text="Select">
      <formula>NOT(ISERROR(SEARCH("Select",T92)))</formula>
    </cfRule>
  </conditionalFormatting>
  <conditionalFormatting sqref="T105">
    <cfRule type="containsText" dxfId="303" priority="136" operator="containsText" text="Select">
      <formula>NOT(ISERROR(SEARCH("Select",T105)))</formula>
    </cfRule>
  </conditionalFormatting>
  <conditionalFormatting sqref="T109">
    <cfRule type="containsText" dxfId="302" priority="137" operator="containsText" text="Select">
      <formula>NOT(ISERROR(SEARCH("Select",T109)))</formula>
    </cfRule>
  </conditionalFormatting>
  <conditionalFormatting sqref="T112">
    <cfRule type="containsText" dxfId="301" priority="138" operator="containsText" text="Select">
      <formula>NOT(ISERROR(SEARCH("Select",T112)))</formula>
    </cfRule>
  </conditionalFormatting>
  <conditionalFormatting sqref="T125">
    <cfRule type="containsText" dxfId="300" priority="107" operator="containsText" text="Select">
      <formula>NOT(ISERROR(SEARCH("Select",T125)))</formula>
    </cfRule>
  </conditionalFormatting>
  <conditionalFormatting sqref="T129">
    <cfRule type="containsText" dxfId="299" priority="108" operator="containsText" text="Select">
      <formula>NOT(ISERROR(SEARCH("Select",T129)))</formula>
    </cfRule>
  </conditionalFormatting>
  <conditionalFormatting sqref="T132">
    <cfRule type="containsText" dxfId="298" priority="109" operator="containsText" text="Select">
      <formula>NOT(ISERROR(SEARCH("Select",T132)))</formula>
    </cfRule>
  </conditionalFormatting>
  <conditionalFormatting sqref="T145">
    <cfRule type="containsText" dxfId="297" priority="78" operator="containsText" text="Select">
      <formula>NOT(ISERROR(SEARCH("Select",T145)))</formula>
    </cfRule>
  </conditionalFormatting>
  <conditionalFormatting sqref="T149">
    <cfRule type="containsText" dxfId="296" priority="79" operator="containsText" text="Select">
      <formula>NOT(ISERROR(SEARCH("Select",T149)))</formula>
    </cfRule>
  </conditionalFormatting>
  <conditionalFormatting sqref="T152">
    <cfRule type="containsText" dxfId="295" priority="80" operator="containsText" text="Select">
      <formula>NOT(ISERROR(SEARCH("Select",T152)))</formula>
    </cfRule>
  </conditionalFormatting>
  <conditionalFormatting sqref="T165">
    <cfRule type="containsText" dxfId="294" priority="49" operator="containsText" text="Select">
      <formula>NOT(ISERROR(SEARCH("Select",T165)))</formula>
    </cfRule>
  </conditionalFormatting>
  <conditionalFormatting sqref="T169">
    <cfRule type="containsText" dxfId="293" priority="50" operator="containsText" text="Select">
      <formula>NOT(ISERROR(SEARCH("Select",T169)))</formula>
    </cfRule>
  </conditionalFormatting>
  <conditionalFormatting sqref="T172">
    <cfRule type="containsText" dxfId="292" priority="51" operator="containsText" text="Select">
      <formula>NOT(ISERROR(SEARCH("Select",T172)))</formula>
    </cfRule>
  </conditionalFormatting>
  <conditionalFormatting sqref="T185">
    <cfRule type="containsText" dxfId="291" priority="20" operator="containsText" text="Select">
      <formula>NOT(ISERROR(SEARCH("Select",T185)))</formula>
    </cfRule>
  </conditionalFormatting>
  <conditionalFormatting sqref="T189">
    <cfRule type="containsText" dxfId="290" priority="21" operator="containsText" text="Select">
      <formula>NOT(ISERROR(SEARCH("Select",T189)))</formula>
    </cfRule>
  </conditionalFormatting>
  <conditionalFormatting sqref="T192">
    <cfRule type="containsText" dxfId="289" priority="22" operator="containsText" text="Select">
      <formula>NOT(ISERROR(SEARCH("Select",T192)))</formula>
    </cfRule>
  </conditionalFormatting>
  <conditionalFormatting sqref="V3:W22 L4:L8 L10:L14 L16:L21">
    <cfRule type="containsText" dxfId="288" priority="1273" operator="containsText" text="select">
      <formula>NOT(ISERROR(SEARCH("select",L3)))</formula>
    </cfRule>
  </conditionalFormatting>
  <conditionalFormatting sqref="V23:W42 L24:L28 L30:L34 L36:L41">
    <cfRule type="containsText" dxfId="287" priority="276" operator="containsText" text="select">
      <formula>NOT(ISERROR(SEARCH("select",L23)))</formula>
    </cfRule>
  </conditionalFormatting>
  <conditionalFormatting sqref="V43:W62 L44:L48 L50:L54 L56:L61">
    <cfRule type="containsText" dxfId="286" priority="247" operator="containsText" text="select">
      <formula>NOT(ISERROR(SEARCH("select",L43)))</formula>
    </cfRule>
  </conditionalFormatting>
  <conditionalFormatting sqref="V63:W82 L64:L68 L70:L74 L76:L81">
    <cfRule type="containsText" dxfId="285" priority="218" operator="containsText" text="select">
      <formula>NOT(ISERROR(SEARCH("select",L63)))</formula>
    </cfRule>
  </conditionalFormatting>
  <conditionalFormatting sqref="V83:W102 L84:L88 L90:L94 L96:L101">
    <cfRule type="containsText" dxfId="284" priority="189" operator="containsText" text="select">
      <formula>NOT(ISERROR(SEARCH("select",L83)))</formula>
    </cfRule>
  </conditionalFormatting>
  <conditionalFormatting sqref="V103:W122 L104:L108 L110:L114 L116:L121">
    <cfRule type="containsText" dxfId="283" priority="160" operator="containsText" text="select">
      <formula>NOT(ISERROR(SEARCH("select",L103)))</formula>
    </cfRule>
  </conditionalFormatting>
  <conditionalFormatting sqref="V123:W142 L124:L128 L130:L134 L136:L141">
    <cfRule type="containsText" dxfId="282" priority="131" operator="containsText" text="select">
      <formula>NOT(ISERROR(SEARCH("select",L123)))</formula>
    </cfRule>
  </conditionalFormatting>
  <conditionalFormatting sqref="V143:W162 L144:L148 L150:L154 L156:L161">
    <cfRule type="containsText" dxfId="281" priority="102" operator="containsText" text="select">
      <formula>NOT(ISERROR(SEARCH("select",L143)))</formula>
    </cfRule>
  </conditionalFormatting>
  <conditionalFormatting sqref="V163:W182 L164:L168 L170:L174 L176:L181">
    <cfRule type="containsText" dxfId="280" priority="73" operator="containsText" text="select">
      <formula>NOT(ISERROR(SEARCH("select",L163)))</formula>
    </cfRule>
  </conditionalFormatting>
  <conditionalFormatting sqref="V183:W202 L184:L188 L190:L194 L196:L201">
    <cfRule type="containsText" dxfId="279" priority="44" operator="containsText" text="select">
      <formula>NOT(ISERROR(SEARCH("select",L183)))</formula>
    </cfRule>
  </conditionalFormatting>
  <conditionalFormatting sqref="X3:X10">
    <cfRule type="containsText" dxfId="278" priority="284" operator="containsText" text="Select">
      <formula>NOT(ISERROR(SEARCH("Select",X3)))</formula>
    </cfRule>
  </conditionalFormatting>
  <conditionalFormatting sqref="X23:X30">
    <cfRule type="containsText" dxfId="277" priority="255" operator="containsText" text="Select">
      <formula>NOT(ISERROR(SEARCH("Select",X23)))</formula>
    </cfRule>
  </conditionalFormatting>
  <conditionalFormatting sqref="X43:X50">
    <cfRule type="containsText" dxfId="276" priority="226" operator="containsText" text="Select">
      <formula>NOT(ISERROR(SEARCH("Select",X43)))</formula>
    </cfRule>
  </conditionalFormatting>
  <conditionalFormatting sqref="X63:X70">
    <cfRule type="containsText" dxfId="275" priority="197" operator="containsText" text="Select">
      <formula>NOT(ISERROR(SEARCH("Select",X63)))</formula>
    </cfRule>
  </conditionalFormatting>
  <conditionalFormatting sqref="X83:X90">
    <cfRule type="containsText" dxfId="274" priority="168" operator="containsText" text="Select">
      <formula>NOT(ISERROR(SEARCH("Select",X83)))</formula>
    </cfRule>
  </conditionalFormatting>
  <conditionalFormatting sqref="X103:X110">
    <cfRule type="containsText" dxfId="273" priority="139" operator="containsText" text="Select">
      <formula>NOT(ISERROR(SEARCH("Select",X103)))</formula>
    </cfRule>
  </conditionalFormatting>
  <conditionalFormatting sqref="X123:X130">
    <cfRule type="containsText" dxfId="272" priority="110" operator="containsText" text="Select">
      <formula>NOT(ISERROR(SEARCH("Select",X123)))</formula>
    </cfRule>
  </conditionalFormatting>
  <conditionalFormatting sqref="X143:X150">
    <cfRule type="containsText" dxfId="271" priority="81" operator="containsText" text="Select">
      <formula>NOT(ISERROR(SEARCH("Select",X143)))</formula>
    </cfRule>
  </conditionalFormatting>
  <conditionalFormatting sqref="X163:X170">
    <cfRule type="containsText" dxfId="270" priority="52" operator="containsText" text="Select">
      <formula>NOT(ISERROR(SEARCH("Select",X163)))</formula>
    </cfRule>
  </conditionalFormatting>
  <conditionalFormatting sqref="X183:X190">
    <cfRule type="containsText" dxfId="269" priority="23" operator="containsText" text="Select">
      <formula>NOT(ISERROR(SEARCH("Select",X183)))</formula>
    </cfRule>
  </conditionalFormatting>
  <conditionalFormatting sqref="X2:Y2">
    <cfRule type="cellIs" dxfId="268" priority="1114" operator="equal">
      <formula>0</formula>
    </cfRule>
  </conditionalFormatting>
  <conditionalFormatting sqref="Y22">
    <cfRule type="containsText" dxfId="267" priority="2949" operator="containsText" text="n/a">
      <formula>NOT(ISERROR(SEARCH("n/a",Y22)))</formula>
    </cfRule>
    <cfRule type="containsText" dxfId="266" priority="2948" operator="containsText" text="select">
      <formula>NOT(ISERROR(SEARCH("select",Y22)))</formula>
    </cfRule>
  </conditionalFormatting>
  <conditionalFormatting sqref="Y42">
    <cfRule type="containsText" dxfId="265" priority="279" operator="containsText" text="select">
      <formula>NOT(ISERROR(SEARCH("select",Y42)))</formula>
    </cfRule>
    <cfRule type="containsText" dxfId="264" priority="280" operator="containsText" text="n/a">
      <formula>NOT(ISERROR(SEARCH("n/a",Y42)))</formula>
    </cfRule>
  </conditionalFormatting>
  <conditionalFormatting sqref="Y62">
    <cfRule type="containsText" dxfId="263" priority="251" operator="containsText" text="n/a">
      <formula>NOT(ISERROR(SEARCH("n/a",Y62)))</formula>
    </cfRule>
    <cfRule type="containsText" dxfId="262" priority="250" operator="containsText" text="select">
      <formula>NOT(ISERROR(SEARCH("select",Y62)))</formula>
    </cfRule>
  </conditionalFormatting>
  <conditionalFormatting sqref="Y82">
    <cfRule type="containsText" dxfId="261" priority="222" operator="containsText" text="n/a">
      <formula>NOT(ISERROR(SEARCH("n/a",Y82)))</formula>
    </cfRule>
    <cfRule type="containsText" dxfId="260" priority="221" operator="containsText" text="select">
      <formula>NOT(ISERROR(SEARCH("select",Y82)))</formula>
    </cfRule>
  </conditionalFormatting>
  <conditionalFormatting sqref="Y102">
    <cfRule type="containsText" dxfId="259" priority="192" operator="containsText" text="select">
      <formula>NOT(ISERROR(SEARCH("select",Y102)))</formula>
    </cfRule>
    <cfRule type="containsText" dxfId="258" priority="193" operator="containsText" text="n/a">
      <formula>NOT(ISERROR(SEARCH("n/a",Y102)))</formula>
    </cfRule>
  </conditionalFormatting>
  <conditionalFormatting sqref="Y122">
    <cfRule type="containsText" dxfId="257" priority="164" operator="containsText" text="n/a">
      <formula>NOT(ISERROR(SEARCH("n/a",Y122)))</formula>
    </cfRule>
    <cfRule type="containsText" dxfId="256" priority="163" operator="containsText" text="select">
      <formula>NOT(ISERROR(SEARCH("select",Y122)))</formula>
    </cfRule>
  </conditionalFormatting>
  <conditionalFormatting sqref="Y142">
    <cfRule type="containsText" dxfId="255" priority="134" operator="containsText" text="select">
      <formula>NOT(ISERROR(SEARCH("select",Y142)))</formula>
    </cfRule>
    <cfRule type="containsText" dxfId="254" priority="135" operator="containsText" text="n/a">
      <formula>NOT(ISERROR(SEARCH("n/a",Y142)))</formula>
    </cfRule>
  </conditionalFormatting>
  <conditionalFormatting sqref="Y162">
    <cfRule type="containsText" dxfId="253" priority="106" operator="containsText" text="n/a">
      <formula>NOT(ISERROR(SEARCH("n/a",Y162)))</formula>
    </cfRule>
    <cfRule type="containsText" dxfId="252" priority="105" operator="containsText" text="select">
      <formula>NOT(ISERROR(SEARCH("select",Y162)))</formula>
    </cfRule>
  </conditionalFormatting>
  <conditionalFormatting sqref="Y182">
    <cfRule type="containsText" dxfId="251" priority="76" operator="containsText" text="select">
      <formula>NOT(ISERROR(SEARCH("select",Y182)))</formula>
    </cfRule>
    <cfRule type="containsText" dxfId="250" priority="77" operator="containsText" text="n/a">
      <formula>NOT(ISERROR(SEARCH("n/a",Y182)))</formula>
    </cfRule>
  </conditionalFormatting>
  <conditionalFormatting sqref="Y202">
    <cfRule type="containsText" dxfId="249" priority="47" operator="containsText" text="select">
      <formula>NOT(ISERROR(SEARCH("select",Y202)))</formula>
    </cfRule>
    <cfRule type="containsText" dxfId="248" priority="48" operator="containsText" text="n/a">
      <formula>NOT(ISERROR(SEARCH("n/a",Y202)))</formula>
    </cfRule>
  </conditionalFormatting>
  <dataValidations count="5">
    <dataValidation type="list" allowBlank="1" showInputMessage="1" showErrorMessage="1" sqref="V4:V22 V164:V182 V24:V42 V44:V62 V64:V82 V84:V102 V104:V122 V124:V142 V144:V162 V184:V202" xr:uid="{16DECE28-ADAE-4373-9E2E-29045117659B}">
      <formula1>Materials</formula1>
    </dataValidation>
    <dataValidation type="decimal" operator="greaterThanOrEqual" allowBlank="1" showInputMessage="1" showErrorMessage="1" sqref="W24:W42 W164:W182 W4:W22 W44:W62 W64:W82 W84:W102 W104:W122 W124:W142 W144:W162 W184:W202" xr:uid="{BF3895C1-B31D-4306-874C-394DC21D1069}">
      <formula1>0</formula1>
    </dataValidation>
    <dataValidation operator="greaterThanOrEqual" allowBlank="1" showInputMessage="1" showErrorMessage="1" sqref="L3 L9 L15 L21 L163 L169 L175 L181 L23 L29 L35 L41 L43 L49 L55 L61 L63 L69 L75 L81 L83 L89 L95 L101 L103 L109 L115 L121 L123 L129 L135 L141 L143 L149 L155 L161 L183 L189 L195 L201" xr:uid="{4BF6B7A0-2825-4358-99C2-DD8439DA1E7B}"/>
    <dataValidation type="list" allowBlank="1" showInputMessage="1" showErrorMessage="1" sqref="T9 T12 T5 T169 T172 T165 T29 T32 T25 T49 T52 T45 T69 T72 T65 T89 T92 T85 T109 T112 T105 T129 T132 T125 T149 T152 T145 T189 T192 T185" xr:uid="{C49BE5C5-638D-4EA2-B611-FC33606D1D52}">
      <formula1>YesNoOther</formula1>
    </dataValidation>
    <dataValidation type="whole" operator="greaterThanOrEqual" allowBlank="1" showInputMessage="1" showErrorMessage="1" sqref="L4:L8 L10:L14 L16:L20 L164:L168 L170:L174 L176:L180 L24:L28 L30:L34 L36:L40 L44:L48 L50:L54 L56:L60 L64:L68 L70:L74 L76:L80 L84:L88 L90:L94 L96:L100 L104:L108 L110:L114 L116:L120 L124:L128 L130:L134 L136:L140 L144:L148 L150:L154 L156:L160 L184:L188 L190:L194 L196:L200" xr:uid="{A89EB2D8-4761-4570-A30A-2BB44F712C45}">
      <formula1>0</formula1>
    </dataValidation>
  </dataValidations>
  <pageMargins left="0.15748031496062992" right="0.15748031496062992" top="0.15748031496062992" bottom="3.937007874015748E-2" header="0.31496062992125984" footer="0.11811023622047245"/>
  <pageSetup paperSize="9" scale="41" fitToWidth="2" fitToHeight="0" orientation="landscape" r:id="rId1"/>
  <headerFooter>
    <oddFooter>&amp;L&amp;F&amp;R&amp;A; &amp;D; &amp;T</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8C5B0204-160B-4F7A-B693-767450AC56A8}">
          <x14:formula1>
            <xm:f>'drop down choices'!$BD$3:$BD$7</xm:f>
          </x14:formula1>
          <xm:sqref>Y22 Y182 Y42 Y62 Y82 Y102 Y122 Y142 Y162 Y202</xm:sqref>
        </x14:dataValidation>
        <x14:dataValidation type="list" allowBlank="1" showInputMessage="1" showErrorMessage="1" xr:uid="{3BDC8A1F-4B8B-4828-9F14-E0E197F1CACF}">
          <x14:formula1>
            <xm:f>'drop down choices'!$CI$3:$CI$8</xm:f>
          </x14:formula1>
          <xm:sqref>Q6:S6 Q4:S4 Q13:S13 Q17:S17 Q15:S15 Q8:S8 Q166:S166 Q164:S164 Q173:S173 Q177:S177 Q175:S175 Q168:S168 Q26:S26 Q24:S24 Q33:S33 Q37:S37 Q35:S35 Q28:S28 Q46:S46 Q44:S44 Q53:S53 Q57:S57 Q55:S55 Q48:S48 Q66:S66 Q64:S64 Q73:S73 Q77:S77 Q75:S75 Q68:S68 Q86:S86 Q84:S84 Q93:S93 Q97:S97 Q95:S95 Q88:S88 Q106:S106 Q104:S104 Q113:S113 Q117:S117 Q115:S115 Q108:S108 Q126:S126 Q124:S124 Q133:S133 Q137:S137 Q135:S135 Q128:S128 Q146:S146 Q144:S144 Q153:S153 Q157:S157 Q155:S155 Q148:S148 Q186:S186 Q184:S184 Q193:S193 Q197:S197 Q195:S195 Q188:S188</xm:sqref>
        </x14:dataValidation>
        <x14:dataValidation type="list" allowBlank="1" showInputMessage="1" showErrorMessage="1" xr:uid="{AE21A230-71D2-49E0-A7F2-2D9736D7AF79}">
          <x14:formula1>
            <xm:f>'Attributes list'!$A$2:$A$21</xm:f>
          </x14:formula1>
          <xm:sqref>V3:W3 V143:W143 V23:W23 V163:W163 V43:W43 V63:W63 V83:W83 V103:W103 V123:W123 V183:W183</xm:sqref>
        </x14:dataValidation>
        <x14:dataValidation type="list" allowBlank="1" showInputMessage="1" showErrorMessage="1" xr:uid="{0836540B-623C-4650-8576-D4ABCA792D13}">
          <x14:formula1>
            <xm:f>'drop down choices'!$C$3:$C$12</xm:f>
          </x14:formula1>
          <xm:sqref>X3:X10 X23:X30 X43:X50 X63:X70 X83:X90 X103:X110 X123:X130 X143:X150 X163:X170 X183:X190</xm:sqref>
        </x14:dataValidation>
        <x14:dataValidation type="list" allowBlank="1" showInputMessage="1" showErrorMessage="1" xr:uid="{5AA50B1F-C0A0-4E10-8F5F-5156D234FBDA}">
          <x14:formula1>
            <xm:f>'drop down choices'!$AV$3:$AV$14</xm:f>
          </x14:formula1>
          <xm:sqref>N110:N114 N50:N54 N170:N174 N70:N74 N130:N134 N90:N94 N30:N34 N190:N194 N150:N154</xm:sqref>
        </x14:dataValidation>
        <x14:dataValidation type="list" allowBlank="1" showInputMessage="1" showErrorMessage="1" xr:uid="{DB29CC02-3B44-49AF-A123-4296319D78A8}">
          <x14:formula1>
            <xm:f>'Attributes list'!$A$2:$A$23</xm:f>
          </x14:formula1>
          <xm:sqref>J3 J23 J43 J63 J83 J103 J123 J143 J163 J183</xm:sqref>
        </x14:dataValidation>
        <x14:dataValidation type="list" allowBlank="1" showInputMessage="1" showErrorMessage="1" xr:uid="{1358D4C2-46C3-4C21-A2D3-BEB10FB7372E}">
          <x14:formula1>
            <xm:f>'drop down choices'!$AV$3:$AV$6</xm:f>
          </x14:formula1>
          <xm:sqref>N3 N23 N43 N63 N83 N103 N123 N143 N163 N183</xm:sqref>
        </x14:dataValidation>
        <x14:dataValidation type="list" allowBlank="1" showInputMessage="1" showErrorMessage="1" xr:uid="{49F6EA09-01F1-48B1-B260-8B4DDD6FBD92}">
          <x14:formula1>
            <xm:f>'drop down choices'!$AV$7:$AV$9</xm:f>
          </x14:formula1>
          <xm:sqref>N4 N24 N44 N64 N84 N104 N124 N144 N164 N184</xm:sqref>
        </x14:dataValidation>
        <x14:dataValidation type="list" allowBlank="1" showInputMessage="1" showErrorMessage="1" xr:uid="{B3229891-EF89-46F8-8055-5CB8D1224442}">
          <x14:formula1>
            <xm:f>'drop down choices'!$AV$10:$AV$12</xm:f>
          </x14:formula1>
          <xm:sqref>N5 N25 N45 N65 N85 N105 N125 N145 N165 N185</xm:sqref>
        </x14:dataValidation>
        <x14:dataValidation type="list" allowBlank="1" showInputMessage="1" showErrorMessage="1" xr:uid="{17A82C3C-6877-49B2-A07C-F0687CE6C5FF}">
          <x14:formula1>
            <xm:f>'drop down choices'!$AV$13:$AV$15</xm:f>
          </x14:formula1>
          <xm:sqref>N6 N26 N46 N66 N86 N106 N126 N146 N166 N186</xm:sqref>
        </x14:dataValidation>
        <x14:dataValidation type="list" allowBlank="1" showInputMessage="1" showErrorMessage="1" xr:uid="{B94AB22A-2C1C-458F-811F-F675EF646282}">
          <x14:formula1>
            <xm:f>'drop down choices'!$AV$16:$AV$18</xm:f>
          </x14:formula1>
          <xm:sqref>N7 N27 N47 N67 N87 N107 N127 N147 N167 N187</xm:sqref>
        </x14:dataValidation>
        <x14:dataValidation type="list" allowBlank="1" showInputMessage="1" showErrorMessage="1" xr:uid="{E2A5F7C8-C42A-44C3-8045-CC8D18519149}">
          <x14:formula1>
            <xm:f>'drop down choices'!$EN$3:$EN$68</xm:f>
          </x14:formula1>
          <xm:sqref>M16:M19 M10:M13 M4:M7 M36:M39 M30:M33 M24:M27 M56:M59 M50:M53 M44:M47 M76:M79 M70:M73 M64:M67 M96:M99 M90:M93 M84:M87 M116:M119 M110:M113 M104:M107 M136:M139 M130:M133 M124:M127 M156:M159 M150:M153 M144:M147 M176:M179 M170:M173 M164:M167 M196:M199 M190:M193 M184:M187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57FA-A60F-484A-8736-ACBF7D576AC8}">
  <sheetPr>
    <tabColor theme="4"/>
  </sheetPr>
  <dimension ref="A1:BN167"/>
  <sheetViews>
    <sheetView workbookViewId="0"/>
  </sheetViews>
  <sheetFormatPr defaultColWidth="11.140625" defaultRowHeight="15.75"/>
  <cols>
    <col min="1" max="1" width="17.42578125" style="44" customWidth="1"/>
    <col min="2" max="2" width="21.5703125" style="44" customWidth="1"/>
    <col min="3" max="3" width="23.85546875" style="44" customWidth="1"/>
    <col min="4" max="6" width="5.42578125" style="44" customWidth="1"/>
    <col min="7" max="7" width="27.28515625" style="44" customWidth="1"/>
    <col min="8" max="8" width="17.85546875" style="44" customWidth="1"/>
    <col min="9" max="11" width="5.42578125" style="44" customWidth="1"/>
    <col min="12" max="12" width="18.42578125" style="44" customWidth="1"/>
    <col min="13" max="15" width="4.7109375" style="44" customWidth="1"/>
    <col min="16" max="17" width="9.140625" style="44" customWidth="1"/>
    <col min="18" max="18" width="7.42578125" style="155" customWidth="1"/>
    <col min="19" max="19" width="7.42578125" style="156" customWidth="1"/>
    <col min="20" max="21" width="7.42578125" style="44" customWidth="1"/>
    <col min="22" max="22" width="12" style="44" customWidth="1"/>
    <col min="23" max="26" width="7.42578125" style="44" customWidth="1"/>
    <col min="27" max="28" width="15.7109375" style="44" customWidth="1"/>
    <col min="29" max="31" width="27.5703125" style="44" customWidth="1"/>
    <col min="32" max="32" width="26.28515625" style="44" customWidth="1"/>
    <col min="33" max="36" width="15.28515625" style="44" customWidth="1"/>
    <col min="37" max="37" width="13.28515625" style="44" customWidth="1"/>
    <col min="38" max="38" width="28" style="44" customWidth="1"/>
    <col min="39" max="39" width="32.28515625" style="44" customWidth="1"/>
    <col min="40" max="40" width="7.28515625" style="44" customWidth="1"/>
    <col min="41" max="42" width="14.28515625" style="44" customWidth="1"/>
    <col min="43" max="16384" width="11.140625" style="44"/>
  </cols>
  <sheetData>
    <row r="1" spans="1:66" s="27" customFormat="1" ht="6" customHeight="1">
      <c r="B1" s="28"/>
      <c r="C1" s="71"/>
      <c r="F1" s="71"/>
      <c r="K1" s="153"/>
      <c r="AG1" s="230"/>
    </row>
    <row r="2" spans="1:66" s="27" customFormat="1" ht="28.15" customHeight="1">
      <c r="B2" s="248" t="str">
        <f>'Fields names'!$A$20</f>
        <v>Vendor Name</v>
      </c>
      <c r="C2" s="250" t="str">
        <f>'Fields names'!$A$22</f>
        <v>Brand</v>
      </c>
      <c r="D2" s="270" t="str">
        <f>'Fields names'!$A$25</f>
        <v xml:space="preserve">
Contact for QA/Spec Card Issues (name and email address)</v>
      </c>
      <c r="E2" s="271"/>
      <c r="F2" s="271"/>
      <c r="G2" s="271"/>
      <c r="H2" s="241"/>
      <c r="I2" s="241"/>
      <c r="J2" s="241"/>
      <c r="K2" s="269"/>
      <c r="L2" s="282" t="str">
        <f>IF('VENDOR INFORMATION'!B13="uk",'Fields names'!A202,'Fields names'!A203)</f>
        <v>European address/Responsible Person in Europe (name, full adress with conctact number(mail and or website))</v>
      </c>
      <c r="M2" s="265"/>
      <c r="N2" s="265"/>
      <c r="O2" s="265"/>
      <c r="P2" s="265"/>
      <c r="Q2" s="265"/>
      <c r="R2" s="265"/>
      <c r="S2" s="265"/>
      <c r="T2" s="265"/>
      <c r="U2" s="265"/>
      <c r="V2" s="272"/>
      <c r="Z2" s="483" t="s">
        <v>2283</v>
      </c>
      <c r="AA2" s="483"/>
      <c r="AB2" s="483"/>
      <c r="AC2" s="186"/>
      <c r="AG2" s="230"/>
    </row>
    <row r="3" spans="1:66" s="27" customFormat="1" ht="30" customHeight="1">
      <c r="B3" s="249"/>
      <c r="C3" s="251"/>
      <c r="D3" s="262"/>
      <c r="E3" s="263"/>
      <c r="F3" s="263"/>
      <c r="G3" s="263"/>
      <c r="H3" s="263"/>
      <c r="I3" s="263"/>
      <c r="J3" s="263"/>
      <c r="K3" s="264"/>
      <c r="L3" s="262"/>
      <c r="M3" s="263"/>
      <c r="N3" s="263"/>
      <c r="O3" s="263"/>
      <c r="P3" s="263"/>
      <c r="Q3" s="263"/>
      <c r="R3" s="263"/>
      <c r="S3" s="263"/>
      <c r="T3" s="263"/>
      <c r="U3" s="263"/>
      <c r="V3" s="264"/>
      <c r="Z3" s="157" t="str">
        <f>'Fields names'!A16</f>
        <v>Product Specification Card</v>
      </c>
      <c r="AA3" s="157"/>
      <c r="AB3" s="157"/>
      <c r="AC3" s="157"/>
      <c r="AD3" s="157"/>
      <c r="AE3" s="157"/>
      <c r="AF3" s="157"/>
      <c r="AG3" s="231"/>
      <c r="AH3" s="157"/>
      <c r="AI3" s="157"/>
      <c r="AJ3" s="157"/>
      <c r="AK3" s="157"/>
      <c r="AL3" s="157"/>
    </row>
    <row r="4" spans="1:66" s="27" customFormat="1" ht="7.5" customHeight="1">
      <c r="Z4" s="157"/>
      <c r="AA4" s="157"/>
      <c r="AB4" s="157"/>
      <c r="AC4" s="157"/>
      <c r="AD4" s="157"/>
      <c r="AE4" s="157"/>
      <c r="AF4" s="157"/>
      <c r="AG4" s="231"/>
      <c r="AH4" s="157"/>
      <c r="AI4" s="157"/>
      <c r="AJ4" s="157"/>
      <c r="AK4" s="157"/>
      <c r="AL4" s="157"/>
    </row>
    <row r="5" spans="1:66" s="27" customFormat="1" ht="12" customHeight="1">
      <c r="A5" s="484" t="str">
        <f>instructions!$A$67</f>
        <v>&lt;==  Please select the Category and Sub Category applicable to the Product you are supplying QVC. Correct selection will ensure all Mandatory Information QVC needs is then highlighted for completion on this Product Spec Card</v>
      </c>
      <c r="B5" s="484"/>
      <c r="C5" s="484"/>
      <c r="D5" s="484"/>
      <c r="E5" s="484"/>
      <c r="F5" s="484"/>
      <c r="G5" s="484"/>
      <c r="K5" s="28"/>
      <c r="Z5" s="486" t="str">
        <f>'Fields names'!A268</f>
        <v>Home Textile and Clothing</v>
      </c>
      <c r="AA5" s="486"/>
      <c r="AB5" s="486"/>
      <c r="AC5" s="486"/>
      <c r="AD5" s="486"/>
      <c r="AE5" s="486"/>
      <c r="AF5" s="486"/>
      <c r="AG5" s="486"/>
      <c r="AH5" s="486"/>
      <c r="AI5" s="486"/>
      <c r="AJ5" s="486"/>
      <c r="AK5" s="486"/>
      <c r="AL5" s="486"/>
    </row>
    <row r="6" spans="1:66" s="27" customFormat="1" ht="18.75" customHeight="1">
      <c r="A6" s="485"/>
      <c r="B6" s="485"/>
      <c r="C6" s="485"/>
      <c r="D6" s="485"/>
      <c r="E6" s="485"/>
      <c r="F6" s="485"/>
      <c r="G6" s="485"/>
      <c r="H6" s="30"/>
      <c r="K6" s="28"/>
      <c r="Z6" s="486"/>
      <c r="AA6" s="486"/>
      <c r="AB6" s="486"/>
      <c r="AC6" s="486"/>
      <c r="AD6" s="486"/>
      <c r="AE6" s="486"/>
      <c r="AF6" s="486"/>
      <c r="AG6" s="486"/>
      <c r="AH6" s="486"/>
      <c r="AI6" s="486"/>
      <c r="AJ6" s="486"/>
      <c r="AK6" s="486"/>
      <c r="AL6" s="486"/>
    </row>
    <row r="7" spans="1:66" s="154" customFormat="1" ht="33.75" customHeight="1">
      <c r="A7" s="219" t="str">
        <f>'Fields names'!$A$8</f>
        <v>Select Category to visualize minimun content for LD</v>
      </c>
      <c r="B7" s="218" t="str">
        <f>'Fields names'!$A$17</f>
        <v>Vendor Model #</v>
      </c>
      <c r="C7" s="218" t="str">
        <f>'Fields names'!$A$269</f>
        <v>IMAGES</v>
      </c>
      <c r="D7" s="487" t="str">
        <f>'Fields names'!$A$24</f>
        <v>Product Name</v>
      </c>
      <c r="E7" s="488"/>
      <c r="F7" s="488"/>
      <c r="G7" s="489"/>
      <c r="H7" s="266" t="str">
        <f>'Fields names'!$A$194</f>
        <v>GTIN Number</v>
      </c>
      <c r="I7" s="267"/>
      <c r="J7" s="267"/>
      <c r="K7" s="268"/>
      <c r="L7" s="266" t="str">
        <f>'Fields names'!$A$49</f>
        <v>SKU QVC</v>
      </c>
      <c r="M7" s="267"/>
      <c r="N7" s="267"/>
      <c r="O7" s="268"/>
      <c r="P7" s="266" t="str">
        <f>'Fields names'!$A$45</f>
        <v>Country of Origin</v>
      </c>
      <c r="Q7" s="268"/>
      <c r="R7" s="490" t="str">
        <f>'Fields names'!$A$33</f>
        <v>Detailed Product Description for Web 
(Long Description)</v>
      </c>
      <c r="S7" s="491"/>
      <c r="T7" s="491"/>
      <c r="U7" s="491"/>
      <c r="V7" s="491"/>
      <c r="W7" s="491"/>
      <c r="X7" s="491"/>
      <c r="Y7" s="491"/>
      <c r="Z7" s="492"/>
      <c r="AA7" s="487" t="str">
        <f>'Fields names'!$A$15</f>
        <v>Web Description Minimum content</v>
      </c>
      <c r="AB7" s="489"/>
      <c r="AC7" s="216" t="str">
        <f>'Fields names'!$A$224</f>
        <v>Material Composition Textiles</v>
      </c>
      <c r="AD7" s="222" t="str">
        <f>'Fields names'!$A$53</f>
        <v>Washing instruction</v>
      </c>
      <c r="AE7" s="216" t="str">
        <f>'Fields names'!A226</f>
        <v>Additional Care Instruction</v>
      </c>
      <c r="AF7" s="216" t="str">
        <f>'Fields names'!A207</f>
        <v>Certification Type 
(e.g. OEKO-TEX® Standard 100, GOTS)</v>
      </c>
      <c r="AG7" s="493" t="str">
        <f>'Fields names'!A241</f>
        <v>MATERIAL COMPOSITION Shoes</v>
      </c>
      <c r="AH7" s="494"/>
      <c r="AI7" s="494"/>
      <c r="AJ7" s="495"/>
      <c r="AK7" s="496" t="str">
        <f>'Fields names'!$A$157</f>
        <v>Packaging waste (waste of single saleable unit (g))</v>
      </c>
      <c r="AL7" s="497"/>
      <c r="AM7" s="498" t="str">
        <f>'Fields names'!A57</f>
        <v>Customs (only if inported by QVC)</v>
      </c>
      <c r="AN7" s="499"/>
      <c r="AO7" s="499"/>
      <c r="AP7" s="499"/>
      <c r="AQ7" s="29"/>
      <c r="AR7" s="29"/>
    </row>
    <row r="8" spans="1:66" ht="15.75" customHeight="1">
      <c r="A8" s="453" t="s">
        <v>1709</v>
      </c>
      <c r="B8" s="456" t="str">
        <f>IF(A8="select","&lt; selezionare la categoria prima di iniziare","")</f>
        <v/>
      </c>
      <c r="C8" s="382"/>
      <c r="D8" s="459"/>
      <c r="E8" s="460"/>
      <c r="F8" s="460"/>
      <c r="G8" s="461"/>
      <c r="H8" s="258">
        <v>123123123</v>
      </c>
      <c r="I8" s="259"/>
      <c r="J8" s="259"/>
      <c r="K8" s="277"/>
      <c r="L8" s="258" t="s">
        <v>2391</v>
      </c>
      <c r="M8" s="259"/>
      <c r="N8" s="259"/>
      <c r="O8" s="277"/>
      <c r="P8" s="260"/>
      <c r="Q8" s="261"/>
      <c r="R8" s="468"/>
      <c r="S8" s="469"/>
      <c r="T8" s="469"/>
      <c r="U8" s="469"/>
      <c r="V8" s="469"/>
      <c r="W8" s="469"/>
      <c r="X8" s="469"/>
      <c r="Y8" s="469"/>
      <c r="Z8" s="470"/>
      <c r="AA8" s="477" t="str">
        <f>IF(A8=web!$A$1,web!$A$2,IF(A8=web!$B$1,web!$B$2,IF(A8=web!$C$1,web!$C$2,IF(A8=web!$D$1,web!$D$2,IF(A8=web!$E$1,web!$E$2,IF(A8=web!$F$1,web!$F$2,IF(A8=web!$G$1,web!$G$2,IF(A8=web!$H$1,web!$H$2,IF(A8=web!$I$1,web!$I$2,IF(A8=web!$J$1,web!$J$2,IF(A8=web!$K$1,web!$K$2,IF(A8=web!$L$1,web!$L$2,IF(A8=web!$M$1,web!$M$2,IF(A8=web!$N$1,web!$N$2,IF(A8=web!$O$1,web!$O$2,IF(A8=web!$P$1,web!$P$2,IF(A8=web!$Q$1,web!$Q$2,IF(A8=web!$R$1,web!$R$2,""))))))))))))))))))</f>
        <v/>
      </c>
      <c r="AB8" s="478"/>
      <c r="AC8" s="446"/>
      <c r="AD8" s="446"/>
      <c r="AE8" s="446"/>
      <c r="AF8" s="225" t="str">
        <f>'Fields names'!$A$208</f>
        <v>Certification number</v>
      </c>
      <c r="AG8" s="232"/>
      <c r="AH8" s="225" t="s">
        <v>2318</v>
      </c>
      <c r="AI8" s="225" t="s">
        <v>2319</v>
      </c>
      <c r="AJ8" s="225" t="s">
        <v>2320</v>
      </c>
      <c r="AK8" s="220" t="str">
        <f>'Fields names'!$A$101</f>
        <v>Material Type</v>
      </c>
      <c r="AL8" s="221" t="str">
        <f>'Fields names'!$A$97</f>
        <v>Weight (g)</v>
      </c>
      <c r="AM8" s="164" t="str">
        <f>'Fields names'!$A$83</f>
        <v xml:space="preserve">Does the product contain … ? </v>
      </c>
      <c r="AN8" s="165"/>
      <c r="AO8" s="235" t="str">
        <f>'Fields names'!$A$69</f>
        <v>Type</v>
      </c>
      <c r="AP8" s="217" t="str">
        <f>'Fields names'!$A$70</f>
        <v>Animal</v>
      </c>
      <c r="AQ8" s="29"/>
      <c r="AR8" s="29"/>
    </row>
    <row r="9" spans="1:66" ht="15.75" customHeight="1">
      <c r="A9" s="454"/>
      <c r="B9" s="457"/>
      <c r="C9" s="383"/>
      <c r="D9" s="462"/>
      <c r="E9" s="463"/>
      <c r="F9" s="463"/>
      <c r="G9" s="464"/>
      <c r="H9" s="252"/>
      <c r="I9" s="253"/>
      <c r="J9" s="253"/>
      <c r="K9" s="273"/>
      <c r="L9" s="252"/>
      <c r="M9" s="253"/>
      <c r="N9" s="253"/>
      <c r="O9" s="273"/>
      <c r="P9" s="254"/>
      <c r="Q9" s="255"/>
      <c r="R9" s="471"/>
      <c r="S9" s="472"/>
      <c r="T9" s="472"/>
      <c r="U9" s="472"/>
      <c r="V9" s="472"/>
      <c r="W9" s="472"/>
      <c r="X9" s="472"/>
      <c r="Y9" s="472"/>
      <c r="Z9" s="473"/>
      <c r="AA9" s="479"/>
      <c r="AB9" s="480"/>
      <c r="AC9" s="447"/>
      <c r="AD9" s="447"/>
      <c r="AE9" s="447"/>
      <c r="AF9" s="449"/>
      <c r="AG9" s="363" t="str">
        <f>'Fields names'!$A$250</f>
        <v>Outer</v>
      </c>
      <c r="AH9" s="434" t="s">
        <v>284</v>
      </c>
      <c r="AI9" s="434" t="s">
        <v>284</v>
      </c>
      <c r="AJ9" s="434" t="s">
        <v>284</v>
      </c>
      <c r="AK9" s="190" t="str">
        <f>'Fields names'!$A$102</f>
        <v>Aluminium</v>
      </c>
      <c r="AL9" s="192"/>
      <c r="AM9" s="213" t="str">
        <f>'Fields names'!$A$71</f>
        <v>Leather (Y/N)</v>
      </c>
      <c r="AN9" s="109" t="s">
        <v>284</v>
      </c>
      <c r="AO9" s="240" t="str">
        <f>IF(AN9='drop down choices'!$G$5,"n/a","")</f>
        <v/>
      </c>
      <c r="AP9" s="236" t="str">
        <f>IF(AO9='drop down choices'!$G$5,"n/a","")</f>
        <v/>
      </c>
      <c r="AQ9" s="29"/>
      <c r="AR9" s="29"/>
    </row>
    <row r="10" spans="1:66" ht="15.75" customHeight="1">
      <c r="A10" s="454"/>
      <c r="B10" s="457"/>
      <c r="C10" s="383"/>
      <c r="D10" s="462"/>
      <c r="E10" s="463"/>
      <c r="F10" s="463"/>
      <c r="G10" s="464"/>
      <c r="H10" s="252"/>
      <c r="I10" s="253"/>
      <c r="J10" s="253"/>
      <c r="K10" s="273"/>
      <c r="L10" s="252"/>
      <c r="M10" s="253"/>
      <c r="N10" s="253"/>
      <c r="O10" s="273"/>
      <c r="P10" s="254"/>
      <c r="Q10" s="255"/>
      <c r="R10" s="471"/>
      <c r="S10" s="472"/>
      <c r="T10" s="472"/>
      <c r="U10" s="472"/>
      <c r="V10" s="472"/>
      <c r="W10" s="472"/>
      <c r="X10" s="472"/>
      <c r="Y10" s="472"/>
      <c r="Z10" s="473"/>
      <c r="AA10" s="479"/>
      <c r="AB10" s="480"/>
      <c r="AC10" s="447"/>
      <c r="AD10" s="447"/>
      <c r="AE10" s="447"/>
      <c r="AF10" s="450"/>
      <c r="AG10" s="364"/>
      <c r="AH10" s="435"/>
      <c r="AI10" s="435"/>
      <c r="AJ10" s="435"/>
      <c r="AK10" s="190" t="str">
        <f>'Fields names'!$A$103</f>
        <v>Ferrous Metals</v>
      </c>
      <c r="AL10" s="192"/>
      <c r="AM10" s="214" t="str">
        <f>'Fields names'!$A$72</f>
        <v>Real Feather &amp; Down (Y/N)</v>
      </c>
      <c r="AN10" s="152" t="s">
        <v>284</v>
      </c>
      <c r="AO10" s="237" t="str">
        <f>IF(AN10='drop down choices'!$G$5,"n/a","")</f>
        <v/>
      </c>
      <c r="AP10" s="236" t="str">
        <f>IF(AO10='drop down choices'!$G$5,"n/a","")</f>
        <v/>
      </c>
      <c r="AQ10" s="29"/>
      <c r="AR10" s="29"/>
    </row>
    <row r="11" spans="1:66" ht="15.75" customHeight="1">
      <c r="A11" s="454"/>
      <c r="B11" s="457"/>
      <c r="C11" s="383"/>
      <c r="D11" s="462"/>
      <c r="E11" s="463"/>
      <c r="F11" s="463"/>
      <c r="G11" s="464"/>
      <c r="H11" s="252"/>
      <c r="I11" s="253"/>
      <c r="J11" s="253"/>
      <c r="K11" s="273"/>
      <c r="L11" s="252"/>
      <c r="M11" s="253"/>
      <c r="N11" s="253"/>
      <c r="O11" s="273"/>
      <c r="P11" s="254"/>
      <c r="Q11" s="255"/>
      <c r="R11" s="471"/>
      <c r="S11" s="472"/>
      <c r="T11" s="472"/>
      <c r="U11" s="472"/>
      <c r="V11" s="472"/>
      <c r="W11" s="472"/>
      <c r="X11" s="472"/>
      <c r="Y11" s="472"/>
      <c r="Z11" s="473"/>
      <c r="AA11" s="479"/>
      <c r="AB11" s="480"/>
      <c r="AC11" s="447"/>
      <c r="AD11" s="447"/>
      <c r="AE11" s="447"/>
      <c r="AF11" s="226" t="str">
        <f>'Fields names'!$A$209</f>
        <v>Certification expiry date</v>
      </c>
      <c r="AG11" s="364" t="str">
        <f>'Fields names'!$A$251</f>
        <v>Inner</v>
      </c>
      <c r="AH11" s="434" t="s">
        <v>284</v>
      </c>
      <c r="AI11" s="434" t="s">
        <v>284</v>
      </c>
      <c r="AJ11" s="434" t="s">
        <v>284</v>
      </c>
      <c r="AK11" s="190" t="str">
        <f>'Fields names'!$A$104</f>
        <v>Glass</v>
      </c>
      <c r="AL11" s="192"/>
      <c r="AM11" s="214" t="str">
        <f>'Fields names'!$A$73</f>
        <v>Real Fur (Y/N)</v>
      </c>
      <c r="AN11" s="152" t="s">
        <v>284</v>
      </c>
      <c r="AO11" s="237" t="str">
        <f>IF(AN11='drop down choices'!$G$5,"n/a","")</f>
        <v/>
      </c>
      <c r="AP11" s="236" t="str">
        <f>IF(AO11='drop down choices'!$G$5,"n/a","")</f>
        <v/>
      </c>
      <c r="AQ11" s="29"/>
      <c r="AR11" s="29"/>
    </row>
    <row r="12" spans="1:66" ht="15.75" customHeight="1">
      <c r="A12" s="454"/>
      <c r="B12" s="457"/>
      <c r="C12" s="383"/>
      <c r="D12" s="462"/>
      <c r="E12" s="463"/>
      <c r="F12" s="463"/>
      <c r="G12" s="464"/>
      <c r="H12" s="252"/>
      <c r="I12" s="253"/>
      <c r="J12" s="253"/>
      <c r="K12" s="273"/>
      <c r="L12" s="252"/>
      <c r="M12" s="253"/>
      <c r="N12" s="253"/>
      <c r="O12" s="273"/>
      <c r="P12" s="254"/>
      <c r="Q12" s="255"/>
      <c r="R12" s="471"/>
      <c r="S12" s="472"/>
      <c r="T12" s="472"/>
      <c r="U12" s="472"/>
      <c r="V12" s="472"/>
      <c r="W12" s="472"/>
      <c r="X12" s="472"/>
      <c r="Y12" s="472"/>
      <c r="Z12" s="473"/>
      <c r="AA12" s="479"/>
      <c r="AB12" s="480"/>
      <c r="AC12" s="447"/>
      <c r="AD12" s="447"/>
      <c r="AE12" s="447"/>
      <c r="AF12" s="451"/>
      <c r="AG12" s="364"/>
      <c r="AH12" s="435"/>
      <c r="AI12" s="435"/>
      <c r="AJ12" s="435"/>
      <c r="AK12" s="190" t="str">
        <f>'Fields names'!$A$105</f>
        <v>Paper/Card</v>
      </c>
      <c r="AL12" s="192"/>
      <c r="AM12" s="215" t="str">
        <f>'Fields names'!$A$74</f>
        <v>Natural Components</v>
      </c>
      <c r="AN12" s="109" t="s">
        <v>284</v>
      </c>
      <c r="AO12" s="237" t="str">
        <f>IF(AN12='drop down choices'!$G$5,"n/a","")</f>
        <v/>
      </c>
      <c r="AP12" s="236" t="str">
        <f>IF(AO12='drop down choices'!$G$5,"n/a","")</f>
        <v/>
      </c>
      <c r="AQ12" s="29"/>
      <c r="AR12" s="29"/>
    </row>
    <row r="13" spans="1:66" ht="15.75" customHeight="1">
      <c r="A13" s="454"/>
      <c r="B13" s="457"/>
      <c r="C13" s="383"/>
      <c r="D13" s="462"/>
      <c r="E13" s="463"/>
      <c r="F13" s="463"/>
      <c r="G13" s="464"/>
      <c r="H13" s="252"/>
      <c r="I13" s="253"/>
      <c r="J13" s="253"/>
      <c r="K13" s="273"/>
      <c r="L13" s="252"/>
      <c r="M13" s="253"/>
      <c r="N13" s="253"/>
      <c r="O13" s="273"/>
      <c r="P13" s="254"/>
      <c r="Q13" s="255"/>
      <c r="R13" s="471"/>
      <c r="S13" s="472"/>
      <c r="T13" s="472"/>
      <c r="U13" s="472"/>
      <c r="V13" s="472"/>
      <c r="W13" s="472"/>
      <c r="X13" s="472"/>
      <c r="Y13" s="472"/>
      <c r="Z13" s="473"/>
      <c r="AA13" s="479"/>
      <c r="AB13" s="480"/>
      <c r="AC13" s="447"/>
      <c r="AD13" s="447"/>
      <c r="AE13" s="447"/>
      <c r="AF13" s="452"/>
      <c r="AG13" s="364" t="str">
        <f>'Fields names'!$A$252</f>
        <v>Sole</v>
      </c>
      <c r="AH13" s="434" t="s">
        <v>284</v>
      </c>
      <c r="AI13" s="434" t="s">
        <v>284</v>
      </c>
      <c r="AJ13" s="434" t="s">
        <v>284</v>
      </c>
      <c r="AK13" s="190" t="str">
        <f>'Fields names'!$A$106</f>
        <v>Plastic</v>
      </c>
      <c r="AL13" s="192"/>
      <c r="AM13" s="212" t="str">
        <f>'Fields names'!$A$78</f>
        <v>Brushes / bristles</v>
      </c>
      <c r="AN13" s="109" t="s">
        <v>284</v>
      </c>
      <c r="AO13" s="237" t="str">
        <f>IF(AN13='drop down choices'!$G$5,"n/a","")</f>
        <v/>
      </c>
      <c r="AP13" s="236" t="str">
        <f>IF(AO13='drop down choices'!$G$5,"n/a","")</f>
        <v/>
      </c>
      <c r="AQ13" s="29"/>
      <c r="AR13" s="29"/>
    </row>
    <row r="14" spans="1:66" ht="15.75" customHeight="1">
      <c r="A14" s="454"/>
      <c r="B14" s="457"/>
      <c r="C14" s="383"/>
      <c r="D14" s="462"/>
      <c r="E14" s="463"/>
      <c r="F14" s="463"/>
      <c r="G14" s="464"/>
      <c r="H14" s="252"/>
      <c r="I14" s="253"/>
      <c r="J14" s="253"/>
      <c r="K14" s="273"/>
      <c r="L14" s="252"/>
      <c r="M14" s="253"/>
      <c r="N14" s="253"/>
      <c r="O14" s="273"/>
      <c r="P14" s="254"/>
      <c r="Q14" s="255"/>
      <c r="R14" s="471"/>
      <c r="S14" s="472"/>
      <c r="T14" s="472"/>
      <c r="U14" s="472"/>
      <c r="V14" s="472"/>
      <c r="W14" s="472"/>
      <c r="X14" s="472"/>
      <c r="Y14" s="472"/>
      <c r="Z14" s="473"/>
      <c r="AA14" s="479"/>
      <c r="AB14" s="480"/>
      <c r="AC14" s="447"/>
      <c r="AD14" s="447"/>
      <c r="AE14" s="447"/>
      <c r="AF14" s="226"/>
      <c r="AG14" s="372"/>
      <c r="AH14" s="435"/>
      <c r="AI14" s="435"/>
      <c r="AJ14" s="435"/>
      <c r="AK14" s="190" t="str">
        <f>'Fields names'!$A$107</f>
        <v>Polystyrene</v>
      </c>
      <c r="AL14" s="192"/>
      <c r="AM14" s="212" t="str">
        <f>'Fields names'!$A$58</f>
        <v>Plastic parts in Melamine</v>
      </c>
      <c r="AN14" s="109" t="s">
        <v>284</v>
      </c>
      <c r="AO14" s="237" t="str">
        <f>IF(AN14='drop down choices'!$G$5,"n/a","")</f>
        <v/>
      </c>
      <c r="AP14" s="236" t="str">
        <f>IF(AO14='drop down choices'!$G$5,"n/a","")</f>
        <v/>
      </c>
      <c r="AQ14" s="29"/>
      <c r="AR14" s="29"/>
    </row>
    <row r="15" spans="1:66" ht="15.75" customHeight="1">
      <c r="A15" s="454"/>
      <c r="B15" s="457"/>
      <c r="C15" s="383"/>
      <c r="D15" s="462"/>
      <c r="E15" s="463"/>
      <c r="F15" s="463"/>
      <c r="G15" s="464"/>
      <c r="H15" s="252"/>
      <c r="I15" s="253"/>
      <c r="J15" s="253"/>
      <c r="K15" s="273"/>
      <c r="L15" s="252"/>
      <c r="M15" s="253"/>
      <c r="N15" s="253"/>
      <c r="O15" s="273"/>
      <c r="P15" s="254"/>
      <c r="Q15" s="255"/>
      <c r="R15" s="471"/>
      <c r="S15" s="472"/>
      <c r="T15" s="472"/>
      <c r="U15" s="472"/>
      <c r="V15" s="472"/>
      <c r="W15" s="472"/>
      <c r="X15" s="472"/>
      <c r="Y15" s="472"/>
      <c r="Z15" s="473"/>
      <c r="AA15" s="479"/>
      <c r="AB15" s="480"/>
      <c r="AC15" s="447"/>
      <c r="AD15" s="447"/>
      <c r="AE15" s="447"/>
      <c r="AF15" s="226"/>
      <c r="AG15" s="233"/>
      <c r="AH15" s="223"/>
      <c r="AI15" s="223"/>
      <c r="AJ15" s="228"/>
      <c r="AK15" s="191" t="str">
        <f>'Fields names'!$A$108</f>
        <v>Fabric</v>
      </c>
      <c r="AL15" s="192"/>
      <c r="AM15" s="214" t="str">
        <f>'Fields names'!$A$59</f>
        <v>Plastic parts in Polyamide</v>
      </c>
      <c r="AN15" s="152" t="s">
        <v>284</v>
      </c>
      <c r="AO15" s="238"/>
      <c r="AP15" s="23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row>
    <row r="16" spans="1:66" ht="15.75" customHeight="1">
      <c r="A16" s="454"/>
      <c r="B16" s="457"/>
      <c r="C16" s="383"/>
      <c r="D16" s="462"/>
      <c r="E16" s="463"/>
      <c r="F16" s="463"/>
      <c r="G16" s="464"/>
      <c r="H16" s="252"/>
      <c r="I16" s="253"/>
      <c r="J16" s="253"/>
      <c r="K16" s="273"/>
      <c r="L16" s="252"/>
      <c r="M16" s="253"/>
      <c r="N16" s="253"/>
      <c r="O16" s="273"/>
      <c r="P16" s="254"/>
      <c r="Q16" s="255"/>
      <c r="R16" s="471"/>
      <c r="S16" s="472"/>
      <c r="T16" s="472"/>
      <c r="U16" s="472"/>
      <c r="V16" s="472"/>
      <c r="W16" s="472"/>
      <c r="X16" s="472"/>
      <c r="Y16" s="472"/>
      <c r="Z16" s="473"/>
      <c r="AA16" s="479"/>
      <c r="AB16" s="480"/>
      <c r="AC16" s="447"/>
      <c r="AD16" s="447"/>
      <c r="AE16" s="447"/>
      <c r="AF16" s="226"/>
      <c r="AG16" s="234"/>
      <c r="AH16" s="224"/>
      <c r="AI16" s="224"/>
      <c r="AJ16" s="229"/>
      <c r="AK16" s="191" t="str">
        <f>'Fields names'!$A$109</f>
        <v>Wood</v>
      </c>
      <c r="AL16" s="192"/>
      <c r="AM16" s="214" t="str">
        <f>'Fields names'!$A$79</f>
        <v>Pearls</v>
      </c>
      <c r="AN16" s="152" t="s">
        <v>284</v>
      </c>
      <c r="AO16" s="436" t="str">
        <f>CONCATENATE('Fields names'!$A$82,)</f>
        <v>Please specify Exact Species of pearls</v>
      </c>
      <c r="AP16" s="437"/>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row>
    <row r="17" spans="1:66" ht="15.75" customHeight="1">
      <c r="A17" s="454"/>
      <c r="B17" s="457"/>
      <c r="C17" s="383"/>
      <c r="D17" s="462"/>
      <c r="E17" s="463"/>
      <c r="F17" s="463"/>
      <c r="G17" s="464"/>
      <c r="H17" s="252"/>
      <c r="I17" s="253"/>
      <c r="J17" s="253"/>
      <c r="K17" s="273"/>
      <c r="L17" s="252"/>
      <c r="M17" s="253"/>
      <c r="N17" s="253"/>
      <c r="O17" s="273"/>
      <c r="P17" s="254"/>
      <c r="Q17" s="255"/>
      <c r="R17" s="471"/>
      <c r="S17" s="472"/>
      <c r="T17" s="472"/>
      <c r="U17" s="472"/>
      <c r="V17" s="472"/>
      <c r="W17" s="472"/>
      <c r="X17" s="472"/>
      <c r="Y17" s="472"/>
      <c r="Z17" s="473"/>
      <c r="AA17" s="479"/>
      <c r="AB17" s="480"/>
      <c r="AC17" s="447"/>
      <c r="AD17" s="447"/>
      <c r="AE17" s="447"/>
      <c r="AF17" s="226"/>
      <c r="AG17" s="234"/>
      <c r="AH17" s="224"/>
      <c r="AI17" s="224"/>
      <c r="AJ17" s="229"/>
      <c r="AK17" s="191" t="str">
        <f>'Fields names'!$A$110</f>
        <v>Other Materials</v>
      </c>
      <c r="AL17" s="192"/>
      <c r="AM17" s="212" t="str">
        <f>'Fields names'!$A$80</f>
        <v>Glasses/sunglasses</v>
      </c>
      <c r="AN17" s="109" t="s">
        <v>284</v>
      </c>
      <c r="AO17" s="438"/>
      <c r="AP17" s="43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row>
    <row r="18" spans="1:66" ht="15.75" customHeight="1">
      <c r="A18" s="454"/>
      <c r="B18" s="457"/>
      <c r="C18" s="383"/>
      <c r="D18" s="462"/>
      <c r="E18" s="463"/>
      <c r="F18" s="463"/>
      <c r="G18" s="464"/>
      <c r="H18" s="252"/>
      <c r="I18" s="253"/>
      <c r="J18" s="253"/>
      <c r="K18" s="273"/>
      <c r="L18" s="252"/>
      <c r="M18" s="253"/>
      <c r="N18" s="253"/>
      <c r="O18" s="273"/>
      <c r="P18" s="254"/>
      <c r="Q18" s="255"/>
      <c r="R18" s="471"/>
      <c r="S18" s="472"/>
      <c r="T18" s="472"/>
      <c r="U18" s="472"/>
      <c r="V18" s="472"/>
      <c r="W18" s="472"/>
      <c r="X18" s="472"/>
      <c r="Y18" s="472"/>
      <c r="Z18" s="473"/>
      <c r="AA18" s="479"/>
      <c r="AB18" s="480"/>
      <c r="AC18" s="447"/>
      <c r="AD18" s="447"/>
      <c r="AE18" s="447"/>
      <c r="AF18" s="226"/>
      <c r="AG18" s="234"/>
      <c r="AH18" s="224"/>
      <c r="AI18" s="224"/>
      <c r="AJ18" s="229"/>
      <c r="AK18" s="191" t="s">
        <v>284</v>
      </c>
      <c r="AL18" s="192"/>
      <c r="AM18" s="187"/>
      <c r="AN18" s="188"/>
      <c r="AO18" s="188"/>
      <c r="AP18" s="18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row>
    <row r="19" spans="1:66" ht="15.75" customHeight="1">
      <c r="A19" s="454"/>
      <c r="B19" s="457"/>
      <c r="C19" s="383"/>
      <c r="D19" s="462"/>
      <c r="E19" s="463"/>
      <c r="F19" s="463"/>
      <c r="G19" s="464"/>
      <c r="H19" s="252"/>
      <c r="I19" s="253"/>
      <c r="J19" s="253"/>
      <c r="K19" s="273"/>
      <c r="L19" s="252"/>
      <c r="M19" s="253"/>
      <c r="N19" s="253"/>
      <c r="O19" s="273"/>
      <c r="P19" s="254"/>
      <c r="Q19" s="255"/>
      <c r="R19" s="471"/>
      <c r="S19" s="472"/>
      <c r="T19" s="472"/>
      <c r="U19" s="472"/>
      <c r="V19" s="472"/>
      <c r="W19" s="472"/>
      <c r="X19" s="472"/>
      <c r="Y19" s="472"/>
      <c r="Z19" s="473"/>
      <c r="AA19" s="479"/>
      <c r="AB19" s="480"/>
      <c r="AC19" s="447"/>
      <c r="AD19" s="447"/>
      <c r="AE19" s="447"/>
      <c r="AF19" s="226"/>
      <c r="AG19" s="440" t="str">
        <f>'Fields names'!$A$219</f>
        <v>Gift box included Y/N</v>
      </c>
      <c r="AH19" s="441"/>
      <c r="AI19" s="442"/>
      <c r="AJ19" s="109" t="s">
        <v>284</v>
      </c>
      <c r="AK19" s="191" t="s">
        <v>284</v>
      </c>
      <c r="AL19" s="192"/>
      <c r="AM19" s="443" t="str">
        <f>'Fields names'!$A$63</f>
        <v>Textile Construction</v>
      </c>
      <c r="AN19" s="444"/>
      <c r="AO19" s="444"/>
      <c r="AP19" s="445"/>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row>
    <row r="20" spans="1:66" ht="15.75" customHeight="1">
      <c r="A20" s="454"/>
      <c r="B20" s="457"/>
      <c r="C20" s="383"/>
      <c r="D20" s="462"/>
      <c r="E20" s="463"/>
      <c r="F20" s="463"/>
      <c r="G20" s="464"/>
      <c r="H20" s="252"/>
      <c r="I20" s="253"/>
      <c r="J20" s="253"/>
      <c r="K20" s="273"/>
      <c r="L20" s="252"/>
      <c r="M20" s="253"/>
      <c r="N20" s="253"/>
      <c r="O20" s="273"/>
      <c r="P20" s="254"/>
      <c r="Q20" s="255"/>
      <c r="R20" s="471"/>
      <c r="S20" s="472"/>
      <c r="T20" s="472"/>
      <c r="U20" s="472"/>
      <c r="V20" s="472"/>
      <c r="W20" s="472"/>
      <c r="X20" s="472"/>
      <c r="Y20" s="472"/>
      <c r="Z20" s="473"/>
      <c r="AA20" s="479"/>
      <c r="AB20" s="480"/>
      <c r="AC20" s="447"/>
      <c r="AD20" s="447"/>
      <c r="AE20" s="447"/>
      <c r="AF20" s="226"/>
      <c r="AG20" s="440" t="str">
        <f>'Fields names'!$A$219</f>
        <v>Gift box included Y/N</v>
      </c>
      <c r="AH20" s="441"/>
      <c r="AI20" s="442"/>
      <c r="AJ20" s="109" t="s">
        <v>284</v>
      </c>
      <c r="AK20" s="191" t="s">
        <v>284</v>
      </c>
      <c r="AL20" s="192"/>
      <c r="AM20" s="410" t="s">
        <v>284</v>
      </c>
      <c r="AN20" s="411"/>
      <c r="AO20" s="411"/>
      <c r="AP20" s="412"/>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row>
    <row r="21" spans="1:66" ht="15.75" customHeight="1">
      <c r="A21" s="454"/>
      <c r="B21" s="457"/>
      <c r="C21" s="383"/>
      <c r="D21" s="462"/>
      <c r="E21" s="463"/>
      <c r="F21" s="463"/>
      <c r="G21" s="464"/>
      <c r="H21" s="252"/>
      <c r="I21" s="253"/>
      <c r="J21" s="253"/>
      <c r="K21" s="273"/>
      <c r="L21" s="252"/>
      <c r="M21" s="253"/>
      <c r="N21" s="253"/>
      <c r="O21" s="273"/>
      <c r="P21" s="254"/>
      <c r="Q21" s="255"/>
      <c r="R21" s="471"/>
      <c r="S21" s="472"/>
      <c r="T21" s="472"/>
      <c r="U21" s="472"/>
      <c r="V21" s="472"/>
      <c r="W21" s="472"/>
      <c r="X21" s="472"/>
      <c r="Y21" s="472"/>
      <c r="Z21" s="473"/>
      <c r="AA21" s="479"/>
      <c r="AB21" s="480"/>
      <c r="AC21" s="447"/>
      <c r="AD21" s="447"/>
      <c r="AE21" s="447"/>
      <c r="AF21" s="226"/>
      <c r="AG21" s="234"/>
      <c r="AH21" s="224"/>
      <c r="AI21" s="224"/>
      <c r="AJ21" s="229"/>
      <c r="AK21" s="191" t="s">
        <v>284</v>
      </c>
      <c r="AL21" s="192"/>
      <c r="AM21" s="410"/>
      <c r="AN21" s="411"/>
      <c r="AO21" s="411"/>
      <c r="AP21" s="412"/>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spans="1:66" ht="15.75" customHeight="1">
      <c r="A22" s="454"/>
      <c r="B22" s="457"/>
      <c r="C22" s="383"/>
      <c r="D22" s="462"/>
      <c r="E22" s="463"/>
      <c r="F22" s="463"/>
      <c r="G22" s="464"/>
      <c r="H22" s="252"/>
      <c r="I22" s="253"/>
      <c r="J22" s="253"/>
      <c r="K22" s="273"/>
      <c r="L22" s="252"/>
      <c r="M22" s="253"/>
      <c r="N22" s="253"/>
      <c r="O22" s="273"/>
      <c r="P22" s="254"/>
      <c r="Q22" s="255"/>
      <c r="R22" s="471"/>
      <c r="S22" s="472"/>
      <c r="T22" s="472"/>
      <c r="U22" s="472"/>
      <c r="V22" s="472"/>
      <c r="W22" s="472"/>
      <c r="X22" s="472"/>
      <c r="Y22" s="472"/>
      <c r="Z22" s="473"/>
      <c r="AA22" s="479"/>
      <c r="AB22" s="480"/>
      <c r="AC22" s="447"/>
      <c r="AD22" s="447"/>
      <c r="AE22" s="447"/>
      <c r="AF22" s="226"/>
      <c r="AG22" s="413" t="str">
        <f>'Fields names'!$A$216</f>
        <v>Fit advice for customer</v>
      </c>
      <c r="AH22" s="414"/>
      <c r="AI22" s="414"/>
      <c r="AJ22" s="415"/>
      <c r="AK22" s="191" t="s">
        <v>284</v>
      </c>
      <c r="AL22" s="192"/>
      <c r="AM22" s="416" t="str">
        <f>'Fields names'!$A$60</f>
        <v>Customs
Tariff Number</v>
      </c>
      <c r="AN22" s="417"/>
      <c r="AO22" s="417"/>
      <c r="AP22" s="418"/>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spans="1:66" ht="15.75" customHeight="1">
      <c r="A23" s="454"/>
      <c r="B23" s="457"/>
      <c r="C23" s="383"/>
      <c r="D23" s="462"/>
      <c r="E23" s="463"/>
      <c r="F23" s="463"/>
      <c r="G23" s="464"/>
      <c r="H23" s="252"/>
      <c r="I23" s="253"/>
      <c r="J23" s="253"/>
      <c r="K23" s="273"/>
      <c r="L23" s="252"/>
      <c r="M23" s="253"/>
      <c r="N23" s="253"/>
      <c r="O23" s="273"/>
      <c r="P23" s="254"/>
      <c r="Q23" s="255"/>
      <c r="R23" s="471"/>
      <c r="S23" s="472"/>
      <c r="T23" s="472"/>
      <c r="U23" s="472"/>
      <c r="V23" s="472"/>
      <c r="W23" s="472"/>
      <c r="X23" s="472"/>
      <c r="Y23" s="472"/>
      <c r="Z23" s="473"/>
      <c r="AA23" s="479"/>
      <c r="AB23" s="480"/>
      <c r="AC23" s="447"/>
      <c r="AD23" s="447"/>
      <c r="AE23" s="447"/>
      <c r="AF23" s="226"/>
      <c r="AG23" s="419"/>
      <c r="AH23" s="420"/>
      <c r="AI23" s="420"/>
      <c r="AJ23" s="421"/>
      <c r="AK23" s="191" t="s">
        <v>284</v>
      </c>
      <c r="AL23" s="192"/>
      <c r="AM23" s="428"/>
      <c r="AN23" s="429"/>
      <c r="AO23" s="429"/>
      <c r="AP23" s="430"/>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row>
    <row r="24" spans="1:66" ht="15.75" customHeight="1">
      <c r="A24" s="454"/>
      <c r="B24" s="457"/>
      <c r="C24" s="383"/>
      <c r="D24" s="462"/>
      <c r="E24" s="463"/>
      <c r="F24" s="463"/>
      <c r="G24" s="464"/>
      <c r="H24" s="252"/>
      <c r="I24" s="253"/>
      <c r="J24" s="253"/>
      <c r="K24" s="273"/>
      <c r="L24" s="252"/>
      <c r="M24" s="253"/>
      <c r="N24" s="253"/>
      <c r="O24" s="273"/>
      <c r="P24" s="254"/>
      <c r="Q24" s="255"/>
      <c r="R24" s="471"/>
      <c r="S24" s="472"/>
      <c r="T24" s="472"/>
      <c r="U24" s="472"/>
      <c r="V24" s="472"/>
      <c r="W24" s="472"/>
      <c r="X24" s="472"/>
      <c r="Y24" s="472"/>
      <c r="Z24" s="473"/>
      <c r="AA24" s="479"/>
      <c r="AB24" s="480"/>
      <c r="AC24" s="447"/>
      <c r="AD24" s="447"/>
      <c r="AE24" s="447"/>
      <c r="AF24" s="226"/>
      <c r="AG24" s="422"/>
      <c r="AH24" s="423"/>
      <c r="AI24" s="423"/>
      <c r="AJ24" s="424"/>
      <c r="AK24" s="191" t="s">
        <v>284</v>
      </c>
      <c r="AL24" s="192"/>
      <c r="AM24" s="428"/>
      <c r="AN24" s="429"/>
      <c r="AO24" s="429"/>
      <c r="AP24" s="430"/>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row>
    <row r="25" spans="1:66" ht="15.75" customHeight="1">
      <c r="A25" s="454"/>
      <c r="B25" s="457"/>
      <c r="C25" s="383"/>
      <c r="D25" s="462"/>
      <c r="E25" s="463"/>
      <c r="F25" s="463"/>
      <c r="G25" s="464"/>
      <c r="H25" s="252"/>
      <c r="I25" s="253"/>
      <c r="J25" s="253"/>
      <c r="K25" s="273"/>
      <c r="L25" s="252"/>
      <c r="M25" s="253"/>
      <c r="N25" s="253"/>
      <c r="O25" s="273"/>
      <c r="P25" s="254"/>
      <c r="Q25" s="255"/>
      <c r="R25" s="471"/>
      <c r="S25" s="472"/>
      <c r="T25" s="472"/>
      <c r="U25" s="472"/>
      <c r="V25" s="472"/>
      <c r="W25" s="472"/>
      <c r="X25" s="472"/>
      <c r="Y25" s="472"/>
      <c r="Z25" s="473"/>
      <c r="AA25" s="479"/>
      <c r="AB25" s="480"/>
      <c r="AC25" s="447"/>
      <c r="AD25" s="447"/>
      <c r="AE25" s="447"/>
      <c r="AF25" s="226"/>
      <c r="AG25" s="422"/>
      <c r="AH25" s="423"/>
      <c r="AI25" s="423"/>
      <c r="AJ25" s="424"/>
      <c r="AK25" s="191" t="s">
        <v>284</v>
      </c>
      <c r="AL25" s="192"/>
      <c r="AM25" s="431"/>
      <c r="AN25" s="432"/>
      <c r="AO25" s="432"/>
      <c r="AP25" s="433"/>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row>
    <row r="26" spans="1:66" ht="15.75" customHeight="1">
      <c r="A26" s="454"/>
      <c r="B26" s="457"/>
      <c r="C26" s="383"/>
      <c r="D26" s="462"/>
      <c r="E26" s="463"/>
      <c r="F26" s="463"/>
      <c r="G26" s="464"/>
      <c r="H26" s="252"/>
      <c r="I26" s="253"/>
      <c r="J26" s="253"/>
      <c r="K26" s="273"/>
      <c r="L26" s="252"/>
      <c r="M26" s="253"/>
      <c r="N26" s="253"/>
      <c r="O26" s="273"/>
      <c r="P26" s="254"/>
      <c r="Q26" s="255"/>
      <c r="R26" s="471"/>
      <c r="S26" s="472"/>
      <c r="T26" s="472"/>
      <c r="U26" s="472"/>
      <c r="V26" s="472"/>
      <c r="W26" s="472"/>
      <c r="X26" s="472"/>
      <c r="Y26" s="472"/>
      <c r="Z26" s="473"/>
      <c r="AA26" s="479"/>
      <c r="AB26" s="480"/>
      <c r="AC26" s="447"/>
      <c r="AD26" s="447"/>
      <c r="AE26" s="447"/>
      <c r="AF26" s="226"/>
      <c r="AG26" s="422"/>
      <c r="AH26" s="423"/>
      <c r="AI26" s="423"/>
      <c r="AJ26" s="424"/>
      <c r="AK26" s="191" t="s">
        <v>284</v>
      </c>
      <c r="AL26" s="192"/>
      <c r="AM26" s="431"/>
      <c r="AN26" s="432"/>
      <c r="AO26" s="432"/>
      <c r="AP26" s="433"/>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row>
    <row r="27" spans="1:66" ht="15.75" customHeight="1">
      <c r="A27" s="455"/>
      <c r="B27" s="458"/>
      <c r="C27" s="384"/>
      <c r="D27" s="465"/>
      <c r="E27" s="466"/>
      <c r="F27" s="466"/>
      <c r="G27" s="467"/>
      <c r="H27" s="274"/>
      <c r="I27" s="275"/>
      <c r="J27" s="275"/>
      <c r="K27" s="276"/>
      <c r="L27" s="274"/>
      <c r="M27" s="275"/>
      <c r="N27" s="275"/>
      <c r="O27" s="276"/>
      <c r="P27" s="256"/>
      <c r="Q27" s="257"/>
      <c r="R27" s="474"/>
      <c r="S27" s="475"/>
      <c r="T27" s="475"/>
      <c r="U27" s="475"/>
      <c r="V27" s="475"/>
      <c r="W27" s="475"/>
      <c r="X27" s="475"/>
      <c r="Y27" s="475"/>
      <c r="Z27" s="476"/>
      <c r="AA27" s="481"/>
      <c r="AB27" s="482"/>
      <c r="AC27" s="448"/>
      <c r="AD27" s="448"/>
      <c r="AE27" s="448"/>
      <c r="AF27" s="227"/>
      <c r="AG27" s="425"/>
      <c r="AH27" s="426"/>
      <c r="AI27" s="426"/>
      <c r="AJ27" s="427"/>
      <c r="AK27" s="191" t="s">
        <v>284</v>
      </c>
      <c r="AL27" s="192"/>
      <c r="AM27" s="431"/>
      <c r="AN27" s="432"/>
      <c r="AO27" s="432"/>
      <c r="AP27" s="433"/>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row>
    <row r="28" spans="1:66" ht="15.75" customHeight="1">
      <c r="A28" s="453" t="s">
        <v>300</v>
      </c>
      <c r="B28" s="456" t="str">
        <f>IF(A28="select","&lt; selezionare la categoria prima di iniziare","")</f>
        <v>&lt; selezionare la categoria prima di iniziare</v>
      </c>
      <c r="C28" s="382"/>
      <c r="D28" s="459"/>
      <c r="E28" s="460"/>
      <c r="F28" s="460"/>
      <c r="G28" s="461"/>
      <c r="H28" s="258"/>
      <c r="I28" s="259"/>
      <c r="J28" s="259"/>
      <c r="K28" s="277"/>
      <c r="L28" s="258"/>
      <c r="M28" s="259"/>
      <c r="N28" s="259"/>
      <c r="O28" s="277"/>
      <c r="P28" s="260"/>
      <c r="Q28" s="261"/>
      <c r="R28" s="468"/>
      <c r="S28" s="469"/>
      <c r="T28" s="469"/>
      <c r="U28" s="469"/>
      <c r="V28" s="469"/>
      <c r="W28" s="469"/>
      <c r="X28" s="469"/>
      <c r="Y28" s="469"/>
      <c r="Z28" s="470"/>
      <c r="AA28" s="477" t="str">
        <f>IF(A28=web!$A$1,web!$A$2,IF(A28=web!$B$1,web!$B$2,IF(A28=web!$C$1,web!$C$2,IF(A28=web!$D$1,web!$D$2,IF(A28=web!$E$1,web!$E$2,IF(A28=web!$F$1,web!$F$2,IF(A28=web!$G$1,web!$G$2,IF(A28=web!$H$1,web!$H$2,IF(A28=web!$I$1,web!$I$2,IF(A28=web!$J$1,web!$J$2,IF(A28=web!$K$1,web!$K$2,IF(A28=web!$L$1,web!$L$2,IF(A28=web!$M$1,web!$M$2,IF(A28=web!$N$1,web!$N$2,IF(A28=web!$O$1,web!$O$2,IF(A28=web!$P$1,web!$P$2,IF(A28=web!$Q$1,web!$Q$2,IF(A28=web!$R$1,web!$R$2,""))))))))))))))))))</f>
        <v/>
      </c>
      <c r="AB28" s="478"/>
      <c r="AC28" s="446"/>
      <c r="AD28" s="446"/>
      <c r="AE28" s="446"/>
      <c r="AF28" s="225" t="str">
        <f>'Fields names'!$A$208</f>
        <v>Certification number</v>
      </c>
      <c r="AG28" s="232"/>
      <c r="AH28" s="225" t="s">
        <v>2318</v>
      </c>
      <c r="AI28" s="225" t="s">
        <v>2319</v>
      </c>
      <c r="AJ28" s="225" t="s">
        <v>2320</v>
      </c>
      <c r="AK28" s="220" t="str">
        <f>'Fields names'!$A$101</f>
        <v>Material Type</v>
      </c>
      <c r="AL28" s="221" t="str">
        <f>'Fields names'!$A$97</f>
        <v>Weight (g)</v>
      </c>
      <c r="AM28" s="164" t="str">
        <f>'Fields names'!$A$83</f>
        <v xml:space="preserve">Does the product contain … ? </v>
      </c>
      <c r="AN28" s="165"/>
      <c r="AO28" s="235" t="str">
        <f>'Fields names'!$A$69</f>
        <v>Type</v>
      </c>
      <c r="AP28" s="217" t="str">
        <f>'Fields names'!$A$70</f>
        <v>Animal</v>
      </c>
      <c r="AQ28" s="29"/>
      <c r="AR28" s="29"/>
    </row>
    <row r="29" spans="1:66" ht="15.75" customHeight="1">
      <c r="A29" s="454"/>
      <c r="B29" s="457"/>
      <c r="C29" s="383"/>
      <c r="D29" s="462"/>
      <c r="E29" s="463"/>
      <c r="F29" s="463"/>
      <c r="G29" s="464"/>
      <c r="H29" s="252"/>
      <c r="I29" s="253"/>
      <c r="J29" s="253"/>
      <c r="K29" s="273"/>
      <c r="L29" s="252"/>
      <c r="M29" s="253"/>
      <c r="N29" s="253"/>
      <c r="O29" s="273"/>
      <c r="P29" s="254"/>
      <c r="Q29" s="255"/>
      <c r="R29" s="471"/>
      <c r="S29" s="472"/>
      <c r="T29" s="472"/>
      <c r="U29" s="472"/>
      <c r="V29" s="472"/>
      <c r="W29" s="472"/>
      <c r="X29" s="472"/>
      <c r="Y29" s="472"/>
      <c r="Z29" s="473"/>
      <c r="AA29" s="479"/>
      <c r="AB29" s="480"/>
      <c r="AC29" s="447"/>
      <c r="AD29" s="447"/>
      <c r="AE29" s="447"/>
      <c r="AF29" s="449"/>
      <c r="AG29" s="363" t="str">
        <f>'Fields names'!$A$250</f>
        <v>Outer</v>
      </c>
      <c r="AH29" s="434" t="s">
        <v>284</v>
      </c>
      <c r="AI29" s="434" t="s">
        <v>284</v>
      </c>
      <c r="AJ29" s="434" t="s">
        <v>284</v>
      </c>
      <c r="AK29" s="190" t="str">
        <f>'Fields names'!$A$102</f>
        <v>Aluminium</v>
      </c>
      <c r="AL29" s="192"/>
      <c r="AM29" s="213" t="str">
        <f>'Fields names'!$A$71</f>
        <v>Leather (Y/N)</v>
      </c>
      <c r="AN29" s="109" t="s">
        <v>284</v>
      </c>
      <c r="AO29" s="240" t="str">
        <f>IF(AN29='drop down choices'!$G$5,"n/a","")</f>
        <v/>
      </c>
      <c r="AP29" s="236" t="str">
        <f>IF(AO29='drop down choices'!$G$5,"n/a","")</f>
        <v/>
      </c>
      <c r="AQ29" s="29"/>
      <c r="AR29" s="29"/>
    </row>
    <row r="30" spans="1:66" ht="15.75" customHeight="1">
      <c r="A30" s="454"/>
      <c r="B30" s="457"/>
      <c r="C30" s="383"/>
      <c r="D30" s="462"/>
      <c r="E30" s="463"/>
      <c r="F30" s="463"/>
      <c r="G30" s="464"/>
      <c r="H30" s="252"/>
      <c r="I30" s="253"/>
      <c r="J30" s="253"/>
      <c r="K30" s="273"/>
      <c r="L30" s="252"/>
      <c r="M30" s="253"/>
      <c r="N30" s="253"/>
      <c r="O30" s="273"/>
      <c r="P30" s="254"/>
      <c r="Q30" s="255"/>
      <c r="R30" s="471"/>
      <c r="S30" s="472"/>
      <c r="T30" s="472"/>
      <c r="U30" s="472"/>
      <c r="V30" s="472"/>
      <c r="W30" s="472"/>
      <c r="X30" s="472"/>
      <c r="Y30" s="472"/>
      <c r="Z30" s="473"/>
      <c r="AA30" s="479"/>
      <c r="AB30" s="480"/>
      <c r="AC30" s="447"/>
      <c r="AD30" s="447"/>
      <c r="AE30" s="447"/>
      <c r="AF30" s="450"/>
      <c r="AG30" s="364"/>
      <c r="AH30" s="435"/>
      <c r="AI30" s="435"/>
      <c r="AJ30" s="435"/>
      <c r="AK30" s="190" t="str">
        <f>'Fields names'!$A$103</f>
        <v>Ferrous Metals</v>
      </c>
      <c r="AL30" s="192"/>
      <c r="AM30" s="214" t="str">
        <f>'Fields names'!$A$72</f>
        <v>Real Feather &amp; Down (Y/N)</v>
      </c>
      <c r="AN30" s="152" t="s">
        <v>284</v>
      </c>
      <c r="AO30" s="237" t="str">
        <f>IF(AN30='drop down choices'!$G$5,"n/a","")</f>
        <v/>
      </c>
      <c r="AP30" s="236" t="str">
        <f>IF(AO30='drop down choices'!$G$5,"n/a","")</f>
        <v/>
      </c>
      <c r="AQ30" s="29"/>
      <c r="AR30" s="29"/>
    </row>
    <row r="31" spans="1:66" ht="15.75" customHeight="1">
      <c r="A31" s="454"/>
      <c r="B31" s="457"/>
      <c r="C31" s="383"/>
      <c r="D31" s="462"/>
      <c r="E31" s="463"/>
      <c r="F31" s="463"/>
      <c r="G31" s="464"/>
      <c r="H31" s="252"/>
      <c r="I31" s="253"/>
      <c r="J31" s="253"/>
      <c r="K31" s="273"/>
      <c r="L31" s="252"/>
      <c r="M31" s="253"/>
      <c r="N31" s="253"/>
      <c r="O31" s="273"/>
      <c r="P31" s="254"/>
      <c r="Q31" s="255"/>
      <c r="R31" s="471"/>
      <c r="S31" s="472"/>
      <c r="T31" s="472"/>
      <c r="U31" s="472"/>
      <c r="V31" s="472"/>
      <c r="W31" s="472"/>
      <c r="X31" s="472"/>
      <c r="Y31" s="472"/>
      <c r="Z31" s="473"/>
      <c r="AA31" s="479"/>
      <c r="AB31" s="480"/>
      <c r="AC31" s="447"/>
      <c r="AD31" s="447"/>
      <c r="AE31" s="447"/>
      <c r="AF31" s="226" t="str">
        <f>'Fields names'!$A$209</f>
        <v>Certification expiry date</v>
      </c>
      <c r="AG31" s="364" t="str">
        <f>'Fields names'!$A$251</f>
        <v>Inner</v>
      </c>
      <c r="AH31" s="434" t="s">
        <v>284</v>
      </c>
      <c r="AI31" s="434" t="s">
        <v>284</v>
      </c>
      <c r="AJ31" s="434" t="s">
        <v>284</v>
      </c>
      <c r="AK31" s="190" t="str">
        <f>'Fields names'!$A$104</f>
        <v>Glass</v>
      </c>
      <c r="AL31" s="192"/>
      <c r="AM31" s="214" t="str">
        <f>'Fields names'!$A$73</f>
        <v>Real Fur (Y/N)</v>
      </c>
      <c r="AN31" s="152" t="s">
        <v>284</v>
      </c>
      <c r="AO31" s="237" t="str">
        <f>IF(AN31='drop down choices'!$G$5,"n/a","")</f>
        <v/>
      </c>
      <c r="AP31" s="236" t="str">
        <f>IF(AO31='drop down choices'!$G$5,"n/a","")</f>
        <v/>
      </c>
      <c r="AQ31" s="29"/>
      <c r="AR31" s="29"/>
    </row>
    <row r="32" spans="1:66" ht="15.75" customHeight="1">
      <c r="A32" s="454"/>
      <c r="B32" s="457"/>
      <c r="C32" s="383"/>
      <c r="D32" s="462"/>
      <c r="E32" s="463"/>
      <c r="F32" s="463"/>
      <c r="G32" s="464"/>
      <c r="H32" s="252"/>
      <c r="I32" s="253"/>
      <c r="J32" s="253"/>
      <c r="K32" s="273"/>
      <c r="L32" s="252"/>
      <c r="M32" s="253"/>
      <c r="N32" s="253"/>
      <c r="O32" s="273"/>
      <c r="P32" s="254"/>
      <c r="Q32" s="255"/>
      <c r="R32" s="471"/>
      <c r="S32" s="472"/>
      <c r="T32" s="472"/>
      <c r="U32" s="472"/>
      <c r="V32" s="472"/>
      <c r="W32" s="472"/>
      <c r="X32" s="472"/>
      <c r="Y32" s="472"/>
      <c r="Z32" s="473"/>
      <c r="AA32" s="479"/>
      <c r="AB32" s="480"/>
      <c r="AC32" s="447"/>
      <c r="AD32" s="447"/>
      <c r="AE32" s="447"/>
      <c r="AF32" s="451"/>
      <c r="AG32" s="364"/>
      <c r="AH32" s="435"/>
      <c r="AI32" s="435"/>
      <c r="AJ32" s="435"/>
      <c r="AK32" s="190" t="str">
        <f>'Fields names'!$A$105</f>
        <v>Paper/Card</v>
      </c>
      <c r="AL32" s="192"/>
      <c r="AM32" s="215" t="str">
        <f>'Fields names'!$A$74</f>
        <v>Natural Components</v>
      </c>
      <c r="AN32" s="109" t="s">
        <v>284</v>
      </c>
      <c r="AO32" s="237" t="str">
        <f>IF(AN32='drop down choices'!$G$5,"n/a","")</f>
        <v/>
      </c>
      <c r="AP32" s="236" t="str">
        <f>IF(AO32='drop down choices'!$G$5,"n/a","")</f>
        <v/>
      </c>
      <c r="AQ32" s="29"/>
      <c r="AR32" s="29"/>
    </row>
    <row r="33" spans="1:66" ht="15.75" customHeight="1">
      <c r="A33" s="454"/>
      <c r="B33" s="457"/>
      <c r="C33" s="383"/>
      <c r="D33" s="462"/>
      <c r="E33" s="463"/>
      <c r="F33" s="463"/>
      <c r="G33" s="464"/>
      <c r="H33" s="252"/>
      <c r="I33" s="253"/>
      <c r="J33" s="253"/>
      <c r="K33" s="273"/>
      <c r="L33" s="252"/>
      <c r="M33" s="253"/>
      <c r="N33" s="253"/>
      <c r="O33" s="273"/>
      <c r="P33" s="254"/>
      <c r="Q33" s="255"/>
      <c r="R33" s="471"/>
      <c r="S33" s="472"/>
      <c r="T33" s="472"/>
      <c r="U33" s="472"/>
      <c r="V33" s="472"/>
      <c r="W33" s="472"/>
      <c r="X33" s="472"/>
      <c r="Y33" s="472"/>
      <c r="Z33" s="473"/>
      <c r="AA33" s="479"/>
      <c r="AB33" s="480"/>
      <c r="AC33" s="447"/>
      <c r="AD33" s="447"/>
      <c r="AE33" s="447"/>
      <c r="AF33" s="452"/>
      <c r="AG33" s="364" t="str">
        <f>'Fields names'!$A$252</f>
        <v>Sole</v>
      </c>
      <c r="AH33" s="434" t="s">
        <v>284</v>
      </c>
      <c r="AI33" s="434" t="s">
        <v>284</v>
      </c>
      <c r="AJ33" s="434" t="s">
        <v>284</v>
      </c>
      <c r="AK33" s="190" t="str">
        <f>'Fields names'!$A$106</f>
        <v>Plastic</v>
      </c>
      <c r="AL33" s="192"/>
      <c r="AM33" s="212" t="str">
        <f>'Fields names'!$A$78</f>
        <v>Brushes / bristles</v>
      </c>
      <c r="AN33" s="109" t="s">
        <v>284</v>
      </c>
      <c r="AO33" s="237" t="str">
        <f>IF(AN33='drop down choices'!$G$5,"n/a","")</f>
        <v/>
      </c>
      <c r="AP33" s="236" t="str">
        <f>IF(AO33='drop down choices'!$G$5,"n/a","")</f>
        <v/>
      </c>
      <c r="AQ33" s="29"/>
      <c r="AR33" s="29"/>
    </row>
    <row r="34" spans="1:66" ht="15.75" customHeight="1">
      <c r="A34" s="454"/>
      <c r="B34" s="457"/>
      <c r="C34" s="383"/>
      <c r="D34" s="462"/>
      <c r="E34" s="463"/>
      <c r="F34" s="463"/>
      <c r="G34" s="464"/>
      <c r="H34" s="252"/>
      <c r="I34" s="253"/>
      <c r="J34" s="253"/>
      <c r="K34" s="273"/>
      <c r="L34" s="252"/>
      <c r="M34" s="253"/>
      <c r="N34" s="253"/>
      <c r="O34" s="273"/>
      <c r="P34" s="254"/>
      <c r="Q34" s="255"/>
      <c r="R34" s="471"/>
      <c r="S34" s="472"/>
      <c r="T34" s="472"/>
      <c r="U34" s="472"/>
      <c r="V34" s="472"/>
      <c r="W34" s="472"/>
      <c r="X34" s="472"/>
      <c r="Y34" s="472"/>
      <c r="Z34" s="473"/>
      <c r="AA34" s="479"/>
      <c r="AB34" s="480"/>
      <c r="AC34" s="447"/>
      <c r="AD34" s="447"/>
      <c r="AE34" s="447"/>
      <c r="AF34" s="226"/>
      <c r="AG34" s="372"/>
      <c r="AH34" s="435"/>
      <c r="AI34" s="435"/>
      <c r="AJ34" s="435"/>
      <c r="AK34" s="190" t="str">
        <f>'Fields names'!$A$107</f>
        <v>Polystyrene</v>
      </c>
      <c r="AL34" s="192"/>
      <c r="AM34" s="212" t="str">
        <f>'Fields names'!$A$58</f>
        <v>Plastic parts in Melamine</v>
      </c>
      <c r="AN34" s="109" t="s">
        <v>284</v>
      </c>
      <c r="AO34" s="237" t="str">
        <f>IF(AN34='drop down choices'!$G$5,"n/a","")</f>
        <v/>
      </c>
      <c r="AP34" s="236" t="str">
        <f>IF(AO34='drop down choices'!$G$5,"n/a","")</f>
        <v/>
      </c>
      <c r="AQ34" s="29"/>
      <c r="AR34" s="29"/>
    </row>
    <row r="35" spans="1:66" ht="15.75" customHeight="1">
      <c r="A35" s="454"/>
      <c r="B35" s="457"/>
      <c r="C35" s="383"/>
      <c r="D35" s="462"/>
      <c r="E35" s="463"/>
      <c r="F35" s="463"/>
      <c r="G35" s="464"/>
      <c r="H35" s="252"/>
      <c r="I35" s="253"/>
      <c r="J35" s="253"/>
      <c r="K35" s="273"/>
      <c r="L35" s="252"/>
      <c r="M35" s="253"/>
      <c r="N35" s="253"/>
      <c r="O35" s="273"/>
      <c r="P35" s="254"/>
      <c r="Q35" s="255"/>
      <c r="R35" s="471"/>
      <c r="S35" s="472"/>
      <c r="T35" s="472"/>
      <c r="U35" s="472"/>
      <c r="V35" s="472"/>
      <c r="W35" s="472"/>
      <c r="X35" s="472"/>
      <c r="Y35" s="472"/>
      <c r="Z35" s="473"/>
      <c r="AA35" s="479"/>
      <c r="AB35" s="480"/>
      <c r="AC35" s="447"/>
      <c r="AD35" s="447"/>
      <c r="AE35" s="447"/>
      <c r="AF35" s="226"/>
      <c r="AG35" s="233"/>
      <c r="AH35" s="223"/>
      <c r="AI35" s="223"/>
      <c r="AJ35" s="228"/>
      <c r="AK35" s="191" t="str">
        <f>'Fields names'!$A$108</f>
        <v>Fabric</v>
      </c>
      <c r="AL35" s="192"/>
      <c r="AM35" s="214" t="str">
        <f>'Fields names'!$A$59</f>
        <v>Plastic parts in Polyamide</v>
      </c>
      <c r="AN35" s="152" t="s">
        <v>284</v>
      </c>
      <c r="AO35" s="238"/>
      <c r="AP35" s="23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row>
    <row r="36" spans="1:66" ht="15.75" customHeight="1">
      <c r="A36" s="454"/>
      <c r="B36" s="457"/>
      <c r="C36" s="383"/>
      <c r="D36" s="462"/>
      <c r="E36" s="463"/>
      <c r="F36" s="463"/>
      <c r="G36" s="464"/>
      <c r="H36" s="252"/>
      <c r="I36" s="253"/>
      <c r="J36" s="253"/>
      <c r="K36" s="273"/>
      <c r="L36" s="252"/>
      <c r="M36" s="253"/>
      <c r="N36" s="253"/>
      <c r="O36" s="273"/>
      <c r="P36" s="254"/>
      <c r="Q36" s="255"/>
      <c r="R36" s="471"/>
      <c r="S36" s="472"/>
      <c r="T36" s="472"/>
      <c r="U36" s="472"/>
      <c r="V36" s="472"/>
      <c r="W36" s="472"/>
      <c r="X36" s="472"/>
      <c r="Y36" s="472"/>
      <c r="Z36" s="473"/>
      <c r="AA36" s="479"/>
      <c r="AB36" s="480"/>
      <c r="AC36" s="447"/>
      <c r="AD36" s="447"/>
      <c r="AE36" s="447"/>
      <c r="AF36" s="226"/>
      <c r="AG36" s="234"/>
      <c r="AH36" s="224"/>
      <c r="AI36" s="224"/>
      <c r="AJ36" s="229"/>
      <c r="AK36" s="191" t="str">
        <f>'Fields names'!$A$109</f>
        <v>Wood</v>
      </c>
      <c r="AL36" s="192"/>
      <c r="AM36" s="214" t="str">
        <f>'Fields names'!$A$79</f>
        <v>Pearls</v>
      </c>
      <c r="AN36" s="152" t="s">
        <v>284</v>
      </c>
      <c r="AO36" s="436" t="str">
        <f>CONCATENATE('Fields names'!$A$82,)</f>
        <v>Please specify Exact Species of pearls</v>
      </c>
      <c r="AP36" s="437"/>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row>
    <row r="37" spans="1:66" ht="15.75" customHeight="1">
      <c r="A37" s="454"/>
      <c r="B37" s="457"/>
      <c r="C37" s="383"/>
      <c r="D37" s="462"/>
      <c r="E37" s="463"/>
      <c r="F37" s="463"/>
      <c r="G37" s="464"/>
      <c r="H37" s="252"/>
      <c r="I37" s="253"/>
      <c r="J37" s="253"/>
      <c r="K37" s="273"/>
      <c r="L37" s="252"/>
      <c r="M37" s="253"/>
      <c r="N37" s="253"/>
      <c r="O37" s="273"/>
      <c r="P37" s="254"/>
      <c r="Q37" s="255"/>
      <c r="R37" s="471"/>
      <c r="S37" s="472"/>
      <c r="T37" s="472"/>
      <c r="U37" s="472"/>
      <c r="V37" s="472"/>
      <c r="W37" s="472"/>
      <c r="X37" s="472"/>
      <c r="Y37" s="472"/>
      <c r="Z37" s="473"/>
      <c r="AA37" s="479"/>
      <c r="AB37" s="480"/>
      <c r="AC37" s="447"/>
      <c r="AD37" s="447"/>
      <c r="AE37" s="447"/>
      <c r="AF37" s="226"/>
      <c r="AG37" s="234"/>
      <c r="AH37" s="224"/>
      <c r="AI37" s="224"/>
      <c r="AJ37" s="229"/>
      <c r="AK37" s="191" t="str">
        <f>'Fields names'!$A$110</f>
        <v>Other Materials</v>
      </c>
      <c r="AL37" s="192"/>
      <c r="AM37" s="212" t="str">
        <f>'Fields names'!$A$80</f>
        <v>Glasses/sunglasses</v>
      </c>
      <c r="AN37" s="109" t="s">
        <v>284</v>
      </c>
      <c r="AO37" s="438"/>
      <c r="AP37" s="43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15.75" customHeight="1">
      <c r="A38" s="454"/>
      <c r="B38" s="457"/>
      <c r="C38" s="383"/>
      <c r="D38" s="462"/>
      <c r="E38" s="463"/>
      <c r="F38" s="463"/>
      <c r="G38" s="464"/>
      <c r="H38" s="252"/>
      <c r="I38" s="253"/>
      <c r="J38" s="253"/>
      <c r="K38" s="273"/>
      <c r="L38" s="252"/>
      <c r="M38" s="253"/>
      <c r="N38" s="253"/>
      <c r="O38" s="273"/>
      <c r="P38" s="254"/>
      <c r="Q38" s="255"/>
      <c r="R38" s="471"/>
      <c r="S38" s="472"/>
      <c r="T38" s="472"/>
      <c r="U38" s="472"/>
      <c r="V38" s="472"/>
      <c r="W38" s="472"/>
      <c r="X38" s="472"/>
      <c r="Y38" s="472"/>
      <c r="Z38" s="473"/>
      <c r="AA38" s="479"/>
      <c r="AB38" s="480"/>
      <c r="AC38" s="447"/>
      <c r="AD38" s="447"/>
      <c r="AE38" s="447"/>
      <c r="AF38" s="226"/>
      <c r="AG38" s="234"/>
      <c r="AH38" s="224"/>
      <c r="AI38" s="224"/>
      <c r="AJ38" s="229"/>
      <c r="AK38" s="191" t="s">
        <v>284</v>
      </c>
      <c r="AL38" s="192"/>
      <c r="AM38" s="187"/>
      <c r="AN38" s="188"/>
      <c r="AO38" s="188"/>
      <c r="AP38" s="18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row>
    <row r="39" spans="1:66" ht="15.75" customHeight="1">
      <c r="A39" s="454"/>
      <c r="B39" s="457"/>
      <c r="C39" s="383"/>
      <c r="D39" s="462"/>
      <c r="E39" s="463"/>
      <c r="F39" s="463"/>
      <c r="G39" s="464"/>
      <c r="H39" s="252"/>
      <c r="I39" s="253"/>
      <c r="J39" s="253"/>
      <c r="K39" s="273"/>
      <c r="L39" s="252"/>
      <c r="M39" s="253"/>
      <c r="N39" s="253"/>
      <c r="O39" s="273"/>
      <c r="P39" s="254"/>
      <c r="Q39" s="255"/>
      <c r="R39" s="471"/>
      <c r="S39" s="472"/>
      <c r="T39" s="472"/>
      <c r="U39" s="472"/>
      <c r="V39" s="472"/>
      <c r="W39" s="472"/>
      <c r="X39" s="472"/>
      <c r="Y39" s="472"/>
      <c r="Z39" s="473"/>
      <c r="AA39" s="479"/>
      <c r="AB39" s="480"/>
      <c r="AC39" s="447"/>
      <c r="AD39" s="447"/>
      <c r="AE39" s="447"/>
      <c r="AF39" s="226"/>
      <c r="AG39" s="440" t="str">
        <f>'Fields names'!$A$219</f>
        <v>Gift box included Y/N</v>
      </c>
      <c r="AH39" s="441"/>
      <c r="AI39" s="442"/>
      <c r="AJ39" s="109" t="s">
        <v>284</v>
      </c>
      <c r="AK39" s="191" t="s">
        <v>284</v>
      </c>
      <c r="AL39" s="192"/>
      <c r="AM39" s="443" t="str">
        <f>'Fields names'!$A$63</f>
        <v>Textile Construction</v>
      </c>
      <c r="AN39" s="444"/>
      <c r="AO39" s="444"/>
      <c r="AP39" s="445"/>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row>
    <row r="40" spans="1:66" ht="15.75" customHeight="1">
      <c r="A40" s="454"/>
      <c r="B40" s="457"/>
      <c r="C40" s="383"/>
      <c r="D40" s="462"/>
      <c r="E40" s="463"/>
      <c r="F40" s="463"/>
      <c r="G40" s="464"/>
      <c r="H40" s="252"/>
      <c r="I40" s="253"/>
      <c r="J40" s="253"/>
      <c r="K40" s="273"/>
      <c r="L40" s="252"/>
      <c r="M40" s="253"/>
      <c r="N40" s="253"/>
      <c r="O40" s="273"/>
      <c r="P40" s="254"/>
      <c r="Q40" s="255"/>
      <c r="R40" s="471"/>
      <c r="S40" s="472"/>
      <c r="T40" s="472"/>
      <c r="U40" s="472"/>
      <c r="V40" s="472"/>
      <c r="W40" s="472"/>
      <c r="X40" s="472"/>
      <c r="Y40" s="472"/>
      <c r="Z40" s="473"/>
      <c r="AA40" s="479"/>
      <c r="AB40" s="480"/>
      <c r="AC40" s="447"/>
      <c r="AD40" s="447"/>
      <c r="AE40" s="447"/>
      <c r="AF40" s="226"/>
      <c r="AG40" s="440" t="str">
        <f>'Fields names'!$A$219</f>
        <v>Gift box included Y/N</v>
      </c>
      <c r="AH40" s="441"/>
      <c r="AI40" s="442"/>
      <c r="AJ40" s="109" t="s">
        <v>284</v>
      </c>
      <c r="AK40" s="191" t="s">
        <v>284</v>
      </c>
      <c r="AL40" s="192"/>
      <c r="AM40" s="410" t="s">
        <v>284</v>
      </c>
      <c r="AN40" s="411"/>
      <c r="AO40" s="411"/>
      <c r="AP40" s="412"/>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row>
    <row r="41" spans="1:66" ht="15.75" customHeight="1">
      <c r="A41" s="454"/>
      <c r="B41" s="457"/>
      <c r="C41" s="383"/>
      <c r="D41" s="462"/>
      <c r="E41" s="463"/>
      <c r="F41" s="463"/>
      <c r="G41" s="464"/>
      <c r="H41" s="252"/>
      <c r="I41" s="253"/>
      <c r="J41" s="253"/>
      <c r="K41" s="273"/>
      <c r="L41" s="252"/>
      <c r="M41" s="253"/>
      <c r="N41" s="253"/>
      <c r="O41" s="273"/>
      <c r="P41" s="254"/>
      <c r="Q41" s="255"/>
      <c r="R41" s="471"/>
      <c r="S41" s="472"/>
      <c r="T41" s="472"/>
      <c r="U41" s="472"/>
      <c r="V41" s="472"/>
      <c r="W41" s="472"/>
      <c r="X41" s="472"/>
      <c r="Y41" s="472"/>
      <c r="Z41" s="473"/>
      <c r="AA41" s="479"/>
      <c r="AB41" s="480"/>
      <c r="AC41" s="447"/>
      <c r="AD41" s="447"/>
      <c r="AE41" s="447"/>
      <c r="AF41" s="226"/>
      <c r="AG41" s="234"/>
      <c r="AH41" s="224"/>
      <c r="AI41" s="224"/>
      <c r="AJ41" s="229"/>
      <c r="AK41" s="191" t="s">
        <v>284</v>
      </c>
      <c r="AL41" s="192"/>
      <c r="AM41" s="410"/>
      <c r="AN41" s="411"/>
      <c r="AO41" s="411"/>
      <c r="AP41" s="412"/>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row>
    <row r="42" spans="1:66" ht="15.75" customHeight="1">
      <c r="A42" s="454"/>
      <c r="B42" s="457"/>
      <c r="C42" s="383"/>
      <c r="D42" s="462"/>
      <c r="E42" s="463"/>
      <c r="F42" s="463"/>
      <c r="G42" s="464"/>
      <c r="H42" s="252"/>
      <c r="I42" s="253"/>
      <c r="J42" s="253"/>
      <c r="K42" s="273"/>
      <c r="L42" s="252"/>
      <c r="M42" s="253"/>
      <c r="N42" s="253"/>
      <c r="O42" s="273"/>
      <c r="P42" s="254"/>
      <c r="Q42" s="255"/>
      <c r="R42" s="471"/>
      <c r="S42" s="472"/>
      <c r="T42" s="472"/>
      <c r="U42" s="472"/>
      <c r="V42" s="472"/>
      <c r="W42" s="472"/>
      <c r="X42" s="472"/>
      <c r="Y42" s="472"/>
      <c r="Z42" s="473"/>
      <c r="AA42" s="479"/>
      <c r="AB42" s="480"/>
      <c r="AC42" s="447"/>
      <c r="AD42" s="447"/>
      <c r="AE42" s="447"/>
      <c r="AF42" s="226"/>
      <c r="AG42" s="413" t="str">
        <f>'Fields names'!$A$216</f>
        <v>Fit advice for customer</v>
      </c>
      <c r="AH42" s="414"/>
      <c r="AI42" s="414"/>
      <c r="AJ42" s="415"/>
      <c r="AK42" s="191" t="s">
        <v>284</v>
      </c>
      <c r="AL42" s="192"/>
      <c r="AM42" s="416" t="str">
        <f>'Fields names'!$A$60</f>
        <v>Customs
Tariff Number</v>
      </c>
      <c r="AN42" s="417"/>
      <c r="AO42" s="417"/>
      <c r="AP42" s="418"/>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row>
    <row r="43" spans="1:66" ht="15.75" customHeight="1">
      <c r="A43" s="454"/>
      <c r="B43" s="457"/>
      <c r="C43" s="383"/>
      <c r="D43" s="462"/>
      <c r="E43" s="463"/>
      <c r="F43" s="463"/>
      <c r="G43" s="464"/>
      <c r="H43" s="252"/>
      <c r="I43" s="253"/>
      <c r="J43" s="253"/>
      <c r="K43" s="273"/>
      <c r="L43" s="252"/>
      <c r="M43" s="253"/>
      <c r="N43" s="253"/>
      <c r="O43" s="273"/>
      <c r="P43" s="254"/>
      <c r="Q43" s="255"/>
      <c r="R43" s="471"/>
      <c r="S43" s="472"/>
      <c r="T43" s="472"/>
      <c r="U43" s="472"/>
      <c r="V43" s="472"/>
      <c r="W43" s="472"/>
      <c r="X43" s="472"/>
      <c r="Y43" s="472"/>
      <c r="Z43" s="473"/>
      <c r="AA43" s="479"/>
      <c r="AB43" s="480"/>
      <c r="AC43" s="447"/>
      <c r="AD43" s="447"/>
      <c r="AE43" s="447"/>
      <c r="AF43" s="226"/>
      <c r="AG43" s="419"/>
      <c r="AH43" s="420"/>
      <c r="AI43" s="420"/>
      <c r="AJ43" s="421"/>
      <c r="AK43" s="191" t="s">
        <v>284</v>
      </c>
      <c r="AL43" s="192"/>
      <c r="AM43" s="428"/>
      <c r="AN43" s="429"/>
      <c r="AO43" s="429"/>
      <c r="AP43" s="430"/>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row>
    <row r="44" spans="1:66" ht="15.75" customHeight="1">
      <c r="A44" s="454"/>
      <c r="B44" s="457"/>
      <c r="C44" s="383"/>
      <c r="D44" s="462"/>
      <c r="E44" s="463"/>
      <c r="F44" s="463"/>
      <c r="G44" s="464"/>
      <c r="H44" s="252"/>
      <c r="I44" s="253"/>
      <c r="J44" s="253"/>
      <c r="K44" s="273"/>
      <c r="L44" s="252"/>
      <c r="M44" s="253"/>
      <c r="N44" s="253"/>
      <c r="O44" s="273"/>
      <c r="P44" s="254"/>
      <c r="Q44" s="255"/>
      <c r="R44" s="471"/>
      <c r="S44" s="472"/>
      <c r="T44" s="472"/>
      <c r="U44" s="472"/>
      <c r="V44" s="472"/>
      <c r="W44" s="472"/>
      <c r="X44" s="472"/>
      <c r="Y44" s="472"/>
      <c r="Z44" s="473"/>
      <c r="AA44" s="479"/>
      <c r="AB44" s="480"/>
      <c r="AC44" s="447"/>
      <c r="AD44" s="447"/>
      <c r="AE44" s="447"/>
      <c r="AF44" s="226"/>
      <c r="AG44" s="422"/>
      <c r="AH44" s="423"/>
      <c r="AI44" s="423"/>
      <c r="AJ44" s="424"/>
      <c r="AK44" s="191" t="s">
        <v>284</v>
      </c>
      <c r="AL44" s="192"/>
      <c r="AM44" s="428"/>
      <c r="AN44" s="429"/>
      <c r="AO44" s="429"/>
      <c r="AP44" s="430"/>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row>
    <row r="45" spans="1:66" ht="15.75" customHeight="1">
      <c r="A45" s="454"/>
      <c r="B45" s="457"/>
      <c r="C45" s="383"/>
      <c r="D45" s="462"/>
      <c r="E45" s="463"/>
      <c r="F45" s="463"/>
      <c r="G45" s="464"/>
      <c r="H45" s="252"/>
      <c r="I45" s="253"/>
      <c r="J45" s="253"/>
      <c r="K45" s="273"/>
      <c r="L45" s="252"/>
      <c r="M45" s="253"/>
      <c r="N45" s="253"/>
      <c r="O45" s="273"/>
      <c r="P45" s="254"/>
      <c r="Q45" s="255"/>
      <c r="R45" s="471"/>
      <c r="S45" s="472"/>
      <c r="T45" s="472"/>
      <c r="U45" s="472"/>
      <c r="V45" s="472"/>
      <c r="W45" s="472"/>
      <c r="X45" s="472"/>
      <c r="Y45" s="472"/>
      <c r="Z45" s="473"/>
      <c r="AA45" s="479"/>
      <c r="AB45" s="480"/>
      <c r="AC45" s="447"/>
      <c r="AD45" s="447"/>
      <c r="AE45" s="447"/>
      <c r="AF45" s="226"/>
      <c r="AG45" s="422"/>
      <c r="AH45" s="423"/>
      <c r="AI45" s="423"/>
      <c r="AJ45" s="424"/>
      <c r="AK45" s="191" t="s">
        <v>284</v>
      </c>
      <c r="AL45" s="192"/>
      <c r="AM45" s="431"/>
      <c r="AN45" s="432"/>
      <c r="AO45" s="432"/>
      <c r="AP45" s="433"/>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row>
    <row r="46" spans="1:66" ht="15.75" customHeight="1">
      <c r="A46" s="454"/>
      <c r="B46" s="457"/>
      <c r="C46" s="383"/>
      <c r="D46" s="462"/>
      <c r="E46" s="463"/>
      <c r="F46" s="463"/>
      <c r="G46" s="464"/>
      <c r="H46" s="252"/>
      <c r="I46" s="253"/>
      <c r="J46" s="253"/>
      <c r="K46" s="273"/>
      <c r="L46" s="252"/>
      <c r="M46" s="253"/>
      <c r="N46" s="253"/>
      <c r="O46" s="273"/>
      <c r="P46" s="254"/>
      <c r="Q46" s="255"/>
      <c r="R46" s="471"/>
      <c r="S46" s="472"/>
      <c r="T46" s="472"/>
      <c r="U46" s="472"/>
      <c r="V46" s="472"/>
      <c r="W46" s="472"/>
      <c r="X46" s="472"/>
      <c r="Y46" s="472"/>
      <c r="Z46" s="473"/>
      <c r="AA46" s="479"/>
      <c r="AB46" s="480"/>
      <c r="AC46" s="447"/>
      <c r="AD46" s="447"/>
      <c r="AE46" s="447"/>
      <c r="AF46" s="226"/>
      <c r="AG46" s="422"/>
      <c r="AH46" s="423"/>
      <c r="AI46" s="423"/>
      <c r="AJ46" s="424"/>
      <c r="AK46" s="191" t="s">
        <v>284</v>
      </c>
      <c r="AL46" s="192"/>
      <c r="AM46" s="431"/>
      <c r="AN46" s="432"/>
      <c r="AO46" s="432"/>
      <c r="AP46" s="433"/>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row>
    <row r="47" spans="1:66" ht="10.5" customHeight="1">
      <c r="A47" s="455"/>
      <c r="B47" s="458"/>
      <c r="C47" s="384"/>
      <c r="D47" s="465"/>
      <c r="E47" s="466"/>
      <c r="F47" s="466"/>
      <c r="G47" s="467"/>
      <c r="H47" s="274"/>
      <c r="I47" s="275"/>
      <c r="J47" s="275"/>
      <c r="K47" s="276"/>
      <c r="L47" s="274"/>
      <c r="M47" s="275"/>
      <c r="N47" s="275"/>
      <c r="O47" s="276"/>
      <c r="P47" s="256"/>
      <c r="Q47" s="257"/>
      <c r="R47" s="474"/>
      <c r="S47" s="475"/>
      <c r="T47" s="475"/>
      <c r="U47" s="475"/>
      <c r="V47" s="475"/>
      <c r="W47" s="475"/>
      <c r="X47" s="475"/>
      <c r="Y47" s="475"/>
      <c r="Z47" s="476"/>
      <c r="AA47" s="481"/>
      <c r="AB47" s="482"/>
      <c r="AC47" s="448"/>
      <c r="AD47" s="448"/>
      <c r="AE47" s="448"/>
      <c r="AF47" s="227"/>
      <c r="AG47" s="425"/>
      <c r="AH47" s="426"/>
      <c r="AI47" s="426"/>
      <c r="AJ47" s="427"/>
      <c r="AK47" s="191" t="s">
        <v>284</v>
      </c>
      <c r="AL47" s="192"/>
      <c r="AM47" s="431"/>
      <c r="AN47" s="432"/>
      <c r="AO47" s="432"/>
      <c r="AP47" s="433"/>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row>
    <row r="48" spans="1:66" ht="15.75" customHeight="1">
      <c r="A48" s="453" t="s">
        <v>300</v>
      </c>
      <c r="B48" s="456" t="str">
        <f>IF(A48="select","&lt; selezionare la categoria prima di iniziare","")</f>
        <v>&lt; selezionare la categoria prima di iniziare</v>
      </c>
      <c r="C48" s="382"/>
      <c r="D48" s="459"/>
      <c r="E48" s="460"/>
      <c r="F48" s="460"/>
      <c r="G48" s="461"/>
      <c r="H48" s="258"/>
      <c r="I48" s="259"/>
      <c r="J48" s="259"/>
      <c r="K48" s="277"/>
      <c r="L48" s="258"/>
      <c r="M48" s="259"/>
      <c r="N48" s="259"/>
      <c r="O48" s="277"/>
      <c r="P48" s="260"/>
      <c r="Q48" s="261"/>
      <c r="R48" s="468"/>
      <c r="S48" s="469"/>
      <c r="T48" s="469"/>
      <c r="U48" s="469"/>
      <c r="V48" s="469"/>
      <c r="W48" s="469"/>
      <c r="X48" s="469"/>
      <c r="Y48" s="469"/>
      <c r="Z48" s="470"/>
      <c r="AA48" s="477" t="str">
        <f>IF(A48=web!$A$1,web!$A$2,IF(A48=web!$B$1,web!$B$2,IF(A48=web!$C$1,web!$C$2,IF(A48=web!$D$1,web!$D$2,IF(A48=web!$E$1,web!$E$2,IF(A48=web!$F$1,web!$F$2,IF(A48=web!$G$1,web!$G$2,IF(A48=web!$H$1,web!$H$2,IF(A48=web!$I$1,web!$I$2,IF(A48=web!$J$1,web!$J$2,IF(A48=web!$K$1,web!$K$2,IF(A48=web!$L$1,web!$L$2,IF(A48=web!$M$1,web!$M$2,IF(A48=web!$N$1,web!$N$2,IF(A48=web!$O$1,web!$O$2,IF(A48=web!$P$1,web!$P$2,IF(A48=web!$Q$1,web!$Q$2,IF(A48=web!$R$1,web!$R$2,""))))))))))))))))))</f>
        <v/>
      </c>
      <c r="AB48" s="478"/>
      <c r="AC48" s="446"/>
      <c r="AD48" s="446"/>
      <c r="AE48" s="446"/>
      <c r="AF48" s="225" t="str">
        <f>'Fields names'!$A$208</f>
        <v>Certification number</v>
      </c>
      <c r="AG48" s="232"/>
      <c r="AH48" s="225" t="s">
        <v>2318</v>
      </c>
      <c r="AI48" s="225" t="s">
        <v>2319</v>
      </c>
      <c r="AJ48" s="225" t="s">
        <v>2320</v>
      </c>
      <c r="AK48" s="220" t="str">
        <f>'Fields names'!$A$101</f>
        <v>Material Type</v>
      </c>
      <c r="AL48" s="221" t="str">
        <f>'Fields names'!$A$97</f>
        <v>Weight (g)</v>
      </c>
      <c r="AM48" s="164" t="str">
        <f>'Fields names'!$A$83</f>
        <v xml:space="preserve">Does the product contain … ? </v>
      </c>
      <c r="AN48" s="165"/>
      <c r="AO48" s="235" t="str">
        <f>'Fields names'!$A$69</f>
        <v>Type</v>
      </c>
      <c r="AP48" s="217" t="str">
        <f>'Fields names'!$A$70</f>
        <v>Animal</v>
      </c>
      <c r="AQ48" s="29"/>
      <c r="AR48" s="29"/>
    </row>
    <row r="49" spans="1:66" ht="15.75" customHeight="1">
      <c r="A49" s="454"/>
      <c r="B49" s="457"/>
      <c r="C49" s="383"/>
      <c r="D49" s="462"/>
      <c r="E49" s="463"/>
      <c r="F49" s="463"/>
      <c r="G49" s="464"/>
      <c r="H49" s="252"/>
      <c r="I49" s="253"/>
      <c r="J49" s="253"/>
      <c r="K49" s="273"/>
      <c r="L49" s="252"/>
      <c r="M49" s="253"/>
      <c r="N49" s="253"/>
      <c r="O49" s="273"/>
      <c r="P49" s="254"/>
      <c r="Q49" s="255"/>
      <c r="R49" s="471"/>
      <c r="S49" s="472"/>
      <c r="T49" s="472"/>
      <c r="U49" s="472"/>
      <c r="V49" s="472"/>
      <c r="W49" s="472"/>
      <c r="X49" s="472"/>
      <c r="Y49" s="472"/>
      <c r="Z49" s="473"/>
      <c r="AA49" s="479"/>
      <c r="AB49" s="480"/>
      <c r="AC49" s="447"/>
      <c r="AD49" s="447"/>
      <c r="AE49" s="447"/>
      <c r="AF49" s="449"/>
      <c r="AG49" s="363" t="str">
        <f>'Fields names'!$A$250</f>
        <v>Outer</v>
      </c>
      <c r="AH49" s="434" t="s">
        <v>284</v>
      </c>
      <c r="AI49" s="434" t="s">
        <v>284</v>
      </c>
      <c r="AJ49" s="434" t="s">
        <v>284</v>
      </c>
      <c r="AK49" s="190" t="str">
        <f>'Fields names'!$A$102</f>
        <v>Aluminium</v>
      </c>
      <c r="AL49" s="192"/>
      <c r="AM49" s="213" t="str">
        <f>'Fields names'!$A$71</f>
        <v>Leather (Y/N)</v>
      </c>
      <c r="AN49" s="109" t="s">
        <v>284</v>
      </c>
      <c r="AO49" s="240" t="str">
        <f>IF(AN49='drop down choices'!$G$5,"n/a","")</f>
        <v/>
      </c>
      <c r="AP49" s="236" t="str">
        <f>IF(AO49='drop down choices'!$G$5,"n/a","")</f>
        <v/>
      </c>
      <c r="AQ49" s="29"/>
      <c r="AR49" s="29"/>
    </row>
    <row r="50" spans="1:66" ht="15.75" customHeight="1">
      <c r="A50" s="454"/>
      <c r="B50" s="457"/>
      <c r="C50" s="383"/>
      <c r="D50" s="462"/>
      <c r="E50" s="463"/>
      <c r="F50" s="463"/>
      <c r="G50" s="464"/>
      <c r="H50" s="252"/>
      <c r="I50" s="253"/>
      <c r="J50" s="253"/>
      <c r="K50" s="273"/>
      <c r="L50" s="252"/>
      <c r="M50" s="253"/>
      <c r="N50" s="253"/>
      <c r="O50" s="273"/>
      <c r="P50" s="254"/>
      <c r="Q50" s="255"/>
      <c r="R50" s="471"/>
      <c r="S50" s="472"/>
      <c r="T50" s="472"/>
      <c r="U50" s="472"/>
      <c r="V50" s="472"/>
      <c r="W50" s="472"/>
      <c r="X50" s="472"/>
      <c r="Y50" s="472"/>
      <c r="Z50" s="473"/>
      <c r="AA50" s="479"/>
      <c r="AB50" s="480"/>
      <c r="AC50" s="447"/>
      <c r="AD50" s="447"/>
      <c r="AE50" s="447"/>
      <c r="AF50" s="450"/>
      <c r="AG50" s="364"/>
      <c r="AH50" s="435"/>
      <c r="AI50" s="435"/>
      <c r="AJ50" s="435"/>
      <c r="AK50" s="190" t="str">
        <f>'Fields names'!$A$103</f>
        <v>Ferrous Metals</v>
      </c>
      <c r="AL50" s="192"/>
      <c r="AM50" s="214" t="str">
        <f>'Fields names'!$A$72</f>
        <v>Real Feather &amp; Down (Y/N)</v>
      </c>
      <c r="AN50" s="152" t="s">
        <v>284</v>
      </c>
      <c r="AO50" s="237" t="str">
        <f>IF(AN50='drop down choices'!$G$5,"n/a","")</f>
        <v/>
      </c>
      <c r="AP50" s="236" t="str">
        <f>IF(AO50='drop down choices'!$G$5,"n/a","")</f>
        <v/>
      </c>
      <c r="AQ50" s="29"/>
      <c r="AR50" s="29"/>
    </row>
    <row r="51" spans="1:66" ht="15.75" customHeight="1">
      <c r="A51" s="454"/>
      <c r="B51" s="457"/>
      <c r="C51" s="383"/>
      <c r="D51" s="462"/>
      <c r="E51" s="463"/>
      <c r="F51" s="463"/>
      <c r="G51" s="464"/>
      <c r="H51" s="252"/>
      <c r="I51" s="253"/>
      <c r="J51" s="253"/>
      <c r="K51" s="273"/>
      <c r="L51" s="252"/>
      <c r="M51" s="253"/>
      <c r="N51" s="253"/>
      <c r="O51" s="273"/>
      <c r="P51" s="254"/>
      <c r="Q51" s="255"/>
      <c r="R51" s="471"/>
      <c r="S51" s="472"/>
      <c r="T51" s="472"/>
      <c r="U51" s="472"/>
      <c r="V51" s="472"/>
      <c r="W51" s="472"/>
      <c r="X51" s="472"/>
      <c r="Y51" s="472"/>
      <c r="Z51" s="473"/>
      <c r="AA51" s="479"/>
      <c r="AB51" s="480"/>
      <c r="AC51" s="447"/>
      <c r="AD51" s="447"/>
      <c r="AE51" s="447"/>
      <c r="AF51" s="226" t="str">
        <f>'Fields names'!$A$209</f>
        <v>Certification expiry date</v>
      </c>
      <c r="AG51" s="364" t="str">
        <f>'Fields names'!$A$251</f>
        <v>Inner</v>
      </c>
      <c r="AH51" s="434" t="s">
        <v>284</v>
      </c>
      <c r="AI51" s="434" t="s">
        <v>284</v>
      </c>
      <c r="AJ51" s="434" t="s">
        <v>284</v>
      </c>
      <c r="AK51" s="190" t="str">
        <f>'Fields names'!$A$104</f>
        <v>Glass</v>
      </c>
      <c r="AL51" s="192"/>
      <c r="AM51" s="214" t="str">
        <f>'Fields names'!$A$73</f>
        <v>Real Fur (Y/N)</v>
      </c>
      <c r="AN51" s="152" t="s">
        <v>284</v>
      </c>
      <c r="AO51" s="237" t="str">
        <f>IF(AN51='drop down choices'!$G$5,"n/a","")</f>
        <v/>
      </c>
      <c r="AP51" s="236" t="str">
        <f>IF(AO51='drop down choices'!$G$5,"n/a","")</f>
        <v/>
      </c>
      <c r="AQ51" s="29"/>
      <c r="AR51" s="29"/>
    </row>
    <row r="52" spans="1:66" ht="15.75" customHeight="1">
      <c r="A52" s="454"/>
      <c r="B52" s="457"/>
      <c r="C52" s="383"/>
      <c r="D52" s="462"/>
      <c r="E52" s="463"/>
      <c r="F52" s="463"/>
      <c r="G52" s="464"/>
      <c r="H52" s="252"/>
      <c r="I52" s="253"/>
      <c r="J52" s="253"/>
      <c r="K52" s="273"/>
      <c r="L52" s="252"/>
      <c r="M52" s="253"/>
      <c r="N52" s="253"/>
      <c r="O52" s="273"/>
      <c r="P52" s="254"/>
      <c r="Q52" s="255"/>
      <c r="R52" s="471"/>
      <c r="S52" s="472"/>
      <c r="T52" s="472"/>
      <c r="U52" s="472"/>
      <c r="V52" s="472"/>
      <c r="W52" s="472"/>
      <c r="X52" s="472"/>
      <c r="Y52" s="472"/>
      <c r="Z52" s="473"/>
      <c r="AA52" s="479"/>
      <c r="AB52" s="480"/>
      <c r="AC52" s="447"/>
      <c r="AD52" s="447"/>
      <c r="AE52" s="447"/>
      <c r="AF52" s="451"/>
      <c r="AG52" s="364"/>
      <c r="AH52" s="435"/>
      <c r="AI52" s="435"/>
      <c r="AJ52" s="435"/>
      <c r="AK52" s="190" t="str">
        <f>'Fields names'!$A$105</f>
        <v>Paper/Card</v>
      </c>
      <c r="AL52" s="192"/>
      <c r="AM52" s="215" t="str">
        <f>'Fields names'!$A$74</f>
        <v>Natural Components</v>
      </c>
      <c r="AN52" s="109" t="s">
        <v>284</v>
      </c>
      <c r="AO52" s="237" t="str">
        <f>IF(AN52='drop down choices'!$G$5,"n/a","")</f>
        <v/>
      </c>
      <c r="AP52" s="236" t="str">
        <f>IF(AO52='drop down choices'!$G$5,"n/a","")</f>
        <v/>
      </c>
      <c r="AQ52" s="29"/>
      <c r="AR52" s="29"/>
    </row>
    <row r="53" spans="1:66" ht="15.75" customHeight="1">
      <c r="A53" s="454"/>
      <c r="B53" s="457"/>
      <c r="C53" s="383"/>
      <c r="D53" s="462"/>
      <c r="E53" s="463"/>
      <c r="F53" s="463"/>
      <c r="G53" s="464"/>
      <c r="H53" s="252"/>
      <c r="I53" s="253"/>
      <c r="J53" s="253"/>
      <c r="K53" s="273"/>
      <c r="L53" s="252"/>
      <c r="M53" s="253"/>
      <c r="N53" s="253"/>
      <c r="O53" s="273"/>
      <c r="P53" s="254"/>
      <c r="Q53" s="255"/>
      <c r="R53" s="471"/>
      <c r="S53" s="472"/>
      <c r="T53" s="472"/>
      <c r="U53" s="472"/>
      <c r="V53" s="472"/>
      <c r="W53" s="472"/>
      <c r="X53" s="472"/>
      <c r="Y53" s="472"/>
      <c r="Z53" s="473"/>
      <c r="AA53" s="479"/>
      <c r="AB53" s="480"/>
      <c r="AC53" s="447"/>
      <c r="AD53" s="447"/>
      <c r="AE53" s="447"/>
      <c r="AF53" s="452"/>
      <c r="AG53" s="364" t="str">
        <f>'Fields names'!$A$252</f>
        <v>Sole</v>
      </c>
      <c r="AH53" s="434" t="s">
        <v>284</v>
      </c>
      <c r="AI53" s="434" t="s">
        <v>284</v>
      </c>
      <c r="AJ53" s="434" t="s">
        <v>284</v>
      </c>
      <c r="AK53" s="190" t="str">
        <f>'Fields names'!$A$106</f>
        <v>Plastic</v>
      </c>
      <c r="AL53" s="192"/>
      <c r="AM53" s="212" t="str">
        <f>'Fields names'!$A$78</f>
        <v>Brushes / bristles</v>
      </c>
      <c r="AN53" s="109" t="s">
        <v>284</v>
      </c>
      <c r="AO53" s="237" t="str">
        <f>IF(AN53='drop down choices'!$G$5,"n/a","")</f>
        <v/>
      </c>
      <c r="AP53" s="236" t="str">
        <f>IF(AO53='drop down choices'!$G$5,"n/a","")</f>
        <v/>
      </c>
      <c r="AQ53" s="29"/>
      <c r="AR53" s="29"/>
    </row>
    <row r="54" spans="1:66" ht="15.75" customHeight="1">
      <c r="A54" s="454"/>
      <c r="B54" s="457"/>
      <c r="C54" s="383"/>
      <c r="D54" s="462"/>
      <c r="E54" s="463"/>
      <c r="F54" s="463"/>
      <c r="G54" s="464"/>
      <c r="H54" s="252"/>
      <c r="I54" s="253"/>
      <c r="J54" s="253"/>
      <c r="K54" s="273"/>
      <c r="L54" s="252"/>
      <c r="M54" s="253"/>
      <c r="N54" s="253"/>
      <c r="O54" s="273"/>
      <c r="P54" s="254"/>
      <c r="Q54" s="255"/>
      <c r="R54" s="471"/>
      <c r="S54" s="472"/>
      <c r="T54" s="472"/>
      <c r="U54" s="472"/>
      <c r="V54" s="472"/>
      <c r="W54" s="472"/>
      <c r="X54" s="472"/>
      <c r="Y54" s="472"/>
      <c r="Z54" s="473"/>
      <c r="AA54" s="479"/>
      <c r="AB54" s="480"/>
      <c r="AC54" s="447"/>
      <c r="AD54" s="447"/>
      <c r="AE54" s="447"/>
      <c r="AF54" s="226"/>
      <c r="AG54" s="372"/>
      <c r="AH54" s="435"/>
      <c r="AI54" s="435"/>
      <c r="AJ54" s="435"/>
      <c r="AK54" s="190" t="str">
        <f>'Fields names'!$A$107</f>
        <v>Polystyrene</v>
      </c>
      <c r="AL54" s="192"/>
      <c r="AM54" s="212" t="str">
        <f>'Fields names'!$A$58</f>
        <v>Plastic parts in Melamine</v>
      </c>
      <c r="AN54" s="109" t="s">
        <v>284</v>
      </c>
      <c r="AO54" s="237" t="str">
        <f>IF(AN54='drop down choices'!$G$5,"n/a","")</f>
        <v/>
      </c>
      <c r="AP54" s="236" t="str">
        <f>IF(AO54='drop down choices'!$G$5,"n/a","")</f>
        <v/>
      </c>
      <c r="AQ54" s="29"/>
      <c r="AR54" s="29"/>
    </row>
    <row r="55" spans="1:66" ht="15.75" customHeight="1">
      <c r="A55" s="454"/>
      <c r="B55" s="457"/>
      <c r="C55" s="383"/>
      <c r="D55" s="462"/>
      <c r="E55" s="463"/>
      <c r="F55" s="463"/>
      <c r="G55" s="464"/>
      <c r="H55" s="252"/>
      <c r="I55" s="253"/>
      <c r="J55" s="253"/>
      <c r="K55" s="273"/>
      <c r="L55" s="252"/>
      <c r="M55" s="253"/>
      <c r="N55" s="253"/>
      <c r="O55" s="273"/>
      <c r="P55" s="254"/>
      <c r="Q55" s="255"/>
      <c r="R55" s="471"/>
      <c r="S55" s="472"/>
      <c r="T55" s="472"/>
      <c r="U55" s="472"/>
      <c r="V55" s="472"/>
      <c r="W55" s="472"/>
      <c r="X55" s="472"/>
      <c r="Y55" s="472"/>
      <c r="Z55" s="473"/>
      <c r="AA55" s="479"/>
      <c r="AB55" s="480"/>
      <c r="AC55" s="447"/>
      <c r="AD55" s="447"/>
      <c r="AE55" s="447"/>
      <c r="AF55" s="226"/>
      <c r="AG55" s="233"/>
      <c r="AH55" s="223"/>
      <c r="AI55" s="223"/>
      <c r="AJ55" s="228"/>
      <c r="AK55" s="191" t="str">
        <f>'Fields names'!$A$108</f>
        <v>Fabric</v>
      </c>
      <c r="AL55" s="192"/>
      <c r="AM55" s="214" t="str">
        <f>'Fields names'!$A$59</f>
        <v>Plastic parts in Polyamide</v>
      </c>
      <c r="AN55" s="152" t="s">
        <v>284</v>
      </c>
      <c r="AO55" s="238"/>
      <c r="AP55" s="23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row>
    <row r="56" spans="1:66" ht="15.75" customHeight="1">
      <c r="A56" s="454"/>
      <c r="B56" s="457"/>
      <c r="C56" s="383"/>
      <c r="D56" s="462"/>
      <c r="E56" s="463"/>
      <c r="F56" s="463"/>
      <c r="G56" s="464"/>
      <c r="H56" s="252"/>
      <c r="I56" s="253"/>
      <c r="J56" s="253"/>
      <c r="K56" s="273"/>
      <c r="L56" s="252"/>
      <c r="M56" s="253"/>
      <c r="N56" s="253"/>
      <c r="O56" s="273"/>
      <c r="P56" s="254"/>
      <c r="Q56" s="255"/>
      <c r="R56" s="471"/>
      <c r="S56" s="472"/>
      <c r="T56" s="472"/>
      <c r="U56" s="472"/>
      <c r="V56" s="472"/>
      <c r="W56" s="472"/>
      <c r="X56" s="472"/>
      <c r="Y56" s="472"/>
      <c r="Z56" s="473"/>
      <c r="AA56" s="479"/>
      <c r="AB56" s="480"/>
      <c r="AC56" s="447"/>
      <c r="AD56" s="447"/>
      <c r="AE56" s="447"/>
      <c r="AF56" s="226"/>
      <c r="AG56" s="234"/>
      <c r="AH56" s="224"/>
      <c r="AI56" s="224"/>
      <c r="AJ56" s="229"/>
      <c r="AK56" s="191" t="str">
        <f>'Fields names'!$A$109</f>
        <v>Wood</v>
      </c>
      <c r="AL56" s="192"/>
      <c r="AM56" s="214" t="str">
        <f>'Fields names'!$A$79</f>
        <v>Pearls</v>
      </c>
      <c r="AN56" s="152" t="s">
        <v>284</v>
      </c>
      <c r="AO56" s="436" t="str">
        <f>CONCATENATE('Fields names'!$A$82,)</f>
        <v>Please specify Exact Species of pearls</v>
      </c>
      <c r="AP56" s="437"/>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row>
    <row r="57" spans="1:66" ht="15.75" customHeight="1">
      <c r="A57" s="454"/>
      <c r="B57" s="457"/>
      <c r="C57" s="383"/>
      <c r="D57" s="462"/>
      <c r="E57" s="463"/>
      <c r="F57" s="463"/>
      <c r="G57" s="464"/>
      <c r="H57" s="252"/>
      <c r="I57" s="253"/>
      <c r="J57" s="253"/>
      <c r="K57" s="273"/>
      <c r="L57" s="252"/>
      <c r="M57" s="253"/>
      <c r="N57" s="253"/>
      <c r="O57" s="273"/>
      <c r="P57" s="254"/>
      <c r="Q57" s="255"/>
      <c r="R57" s="471"/>
      <c r="S57" s="472"/>
      <c r="T57" s="472"/>
      <c r="U57" s="472"/>
      <c r="V57" s="472"/>
      <c r="W57" s="472"/>
      <c r="X57" s="472"/>
      <c r="Y57" s="472"/>
      <c r="Z57" s="473"/>
      <c r="AA57" s="479"/>
      <c r="AB57" s="480"/>
      <c r="AC57" s="447"/>
      <c r="AD57" s="447"/>
      <c r="AE57" s="447"/>
      <c r="AF57" s="226"/>
      <c r="AG57" s="234"/>
      <c r="AH57" s="224"/>
      <c r="AI57" s="224"/>
      <c r="AJ57" s="229"/>
      <c r="AK57" s="191" t="str">
        <f>'Fields names'!$A$110</f>
        <v>Other Materials</v>
      </c>
      <c r="AL57" s="192"/>
      <c r="AM57" s="212" t="str">
        <f>'Fields names'!$A$80</f>
        <v>Glasses/sunglasses</v>
      </c>
      <c r="AN57" s="109" t="s">
        <v>284</v>
      </c>
      <c r="AO57" s="438"/>
      <c r="AP57" s="43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row>
    <row r="58" spans="1:66" ht="15.75" customHeight="1">
      <c r="A58" s="454"/>
      <c r="B58" s="457"/>
      <c r="C58" s="383"/>
      <c r="D58" s="462"/>
      <c r="E58" s="463"/>
      <c r="F58" s="463"/>
      <c r="G58" s="464"/>
      <c r="H58" s="252"/>
      <c r="I58" s="253"/>
      <c r="J58" s="253"/>
      <c r="K58" s="273"/>
      <c r="L58" s="252"/>
      <c r="M58" s="253"/>
      <c r="N58" s="253"/>
      <c r="O58" s="273"/>
      <c r="P58" s="254"/>
      <c r="Q58" s="255"/>
      <c r="R58" s="471"/>
      <c r="S58" s="472"/>
      <c r="T58" s="472"/>
      <c r="U58" s="472"/>
      <c r="V58" s="472"/>
      <c r="W58" s="472"/>
      <c r="X58" s="472"/>
      <c r="Y58" s="472"/>
      <c r="Z58" s="473"/>
      <c r="AA58" s="479"/>
      <c r="AB58" s="480"/>
      <c r="AC58" s="447"/>
      <c r="AD58" s="447"/>
      <c r="AE58" s="447"/>
      <c r="AF58" s="226"/>
      <c r="AG58" s="234"/>
      <c r="AH58" s="224"/>
      <c r="AI58" s="224"/>
      <c r="AJ58" s="229"/>
      <c r="AK58" s="191" t="s">
        <v>284</v>
      </c>
      <c r="AL58" s="192"/>
      <c r="AM58" s="187"/>
      <c r="AN58" s="188"/>
      <c r="AO58" s="188"/>
      <c r="AP58" s="18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row>
    <row r="59" spans="1:66" ht="15.75" customHeight="1">
      <c r="A59" s="454"/>
      <c r="B59" s="457"/>
      <c r="C59" s="383"/>
      <c r="D59" s="462"/>
      <c r="E59" s="463"/>
      <c r="F59" s="463"/>
      <c r="G59" s="464"/>
      <c r="H59" s="252"/>
      <c r="I59" s="253"/>
      <c r="J59" s="253"/>
      <c r="K59" s="273"/>
      <c r="L59" s="252"/>
      <c r="M59" s="253"/>
      <c r="N59" s="253"/>
      <c r="O59" s="273"/>
      <c r="P59" s="254"/>
      <c r="Q59" s="255"/>
      <c r="R59" s="471"/>
      <c r="S59" s="472"/>
      <c r="T59" s="472"/>
      <c r="U59" s="472"/>
      <c r="V59" s="472"/>
      <c r="W59" s="472"/>
      <c r="X59" s="472"/>
      <c r="Y59" s="472"/>
      <c r="Z59" s="473"/>
      <c r="AA59" s="479"/>
      <c r="AB59" s="480"/>
      <c r="AC59" s="447"/>
      <c r="AD59" s="447"/>
      <c r="AE59" s="447"/>
      <c r="AF59" s="226"/>
      <c r="AG59" s="440" t="str">
        <f>'Fields names'!$A$219</f>
        <v>Gift box included Y/N</v>
      </c>
      <c r="AH59" s="441"/>
      <c r="AI59" s="442"/>
      <c r="AJ59" s="109" t="s">
        <v>284</v>
      </c>
      <c r="AK59" s="191" t="s">
        <v>284</v>
      </c>
      <c r="AL59" s="192"/>
      <c r="AM59" s="443" t="str">
        <f>'Fields names'!$A$63</f>
        <v>Textile Construction</v>
      </c>
      <c r="AN59" s="444"/>
      <c r="AO59" s="444"/>
      <c r="AP59" s="445"/>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row>
    <row r="60" spans="1:66" ht="15.75" customHeight="1">
      <c r="A60" s="454"/>
      <c r="B60" s="457"/>
      <c r="C60" s="383"/>
      <c r="D60" s="462"/>
      <c r="E60" s="463"/>
      <c r="F60" s="463"/>
      <c r="G60" s="464"/>
      <c r="H60" s="252"/>
      <c r="I60" s="253"/>
      <c r="J60" s="253"/>
      <c r="K60" s="273"/>
      <c r="L60" s="252"/>
      <c r="M60" s="253"/>
      <c r="N60" s="253"/>
      <c r="O60" s="273"/>
      <c r="P60" s="254"/>
      <c r="Q60" s="255"/>
      <c r="R60" s="471"/>
      <c r="S60" s="472"/>
      <c r="T60" s="472"/>
      <c r="U60" s="472"/>
      <c r="V60" s="472"/>
      <c r="W60" s="472"/>
      <c r="X60" s="472"/>
      <c r="Y60" s="472"/>
      <c r="Z60" s="473"/>
      <c r="AA60" s="479"/>
      <c r="AB60" s="480"/>
      <c r="AC60" s="447"/>
      <c r="AD60" s="447"/>
      <c r="AE60" s="447"/>
      <c r="AF60" s="226"/>
      <c r="AG60" s="440" t="str">
        <f>'Fields names'!$A$219</f>
        <v>Gift box included Y/N</v>
      </c>
      <c r="AH60" s="441"/>
      <c r="AI60" s="442"/>
      <c r="AJ60" s="109" t="s">
        <v>284</v>
      </c>
      <c r="AK60" s="191" t="s">
        <v>284</v>
      </c>
      <c r="AL60" s="192"/>
      <c r="AM60" s="410" t="s">
        <v>284</v>
      </c>
      <c r="AN60" s="411"/>
      <c r="AO60" s="411"/>
      <c r="AP60" s="412"/>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row>
    <row r="61" spans="1:66" ht="15.75" customHeight="1">
      <c r="A61" s="454"/>
      <c r="B61" s="457"/>
      <c r="C61" s="383"/>
      <c r="D61" s="462"/>
      <c r="E61" s="463"/>
      <c r="F61" s="463"/>
      <c r="G61" s="464"/>
      <c r="H61" s="252"/>
      <c r="I61" s="253"/>
      <c r="J61" s="253"/>
      <c r="K61" s="273"/>
      <c r="L61" s="252"/>
      <c r="M61" s="253"/>
      <c r="N61" s="253"/>
      <c r="O61" s="273"/>
      <c r="P61" s="254"/>
      <c r="Q61" s="255"/>
      <c r="R61" s="471"/>
      <c r="S61" s="472"/>
      <c r="T61" s="472"/>
      <c r="U61" s="472"/>
      <c r="V61" s="472"/>
      <c r="W61" s="472"/>
      <c r="X61" s="472"/>
      <c r="Y61" s="472"/>
      <c r="Z61" s="473"/>
      <c r="AA61" s="479"/>
      <c r="AB61" s="480"/>
      <c r="AC61" s="447"/>
      <c r="AD61" s="447"/>
      <c r="AE61" s="447"/>
      <c r="AF61" s="226"/>
      <c r="AG61" s="234"/>
      <c r="AH61" s="224"/>
      <c r="AI61" s="224"/>
      <c r="AJ61" s="229"/>
      <c r="AK61" s="191" t="s">
        <v>284</v>
      </c>
      <c r="AL61" s="192"/>
      <c r="AM61" s="410"/>
      <c r="AN61" s="411"/>
      <c r="AO61" s="411"/>
      <c r="AP61" s="412"/>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row>
    <row r="62" spans="1:66" ht="15.75" customHeight="1">
      <c r="A62" s="454"/>
      <c r="B62" s="457"/>
      <c r="C62" s="383"/>
      <c r="D62" s="462"/>
      <c r="E62" s="463"/>
      <c r="F62" s="463"/>
      <c r="G62" s="464"/>
      <c r="H62" s="252"/>
      <c r="I62" s="253"/>
      <c r="J62" s="253"/>
      <c r="K62" s="273"/>
      <c r="L62" s="252"/>
      <c r="M62" s="253"/>
      <c r="N62" s="253"/>
      <c r="O62" s="273"/>
      <c r="P62" s="254"/>
      <c r="Q62" s="255"/>
      <c r="R62" s="471"/>
      <c r="S62" s="472"/>
      <c r="T62" s="472"/>
      <c r="U62" s="472"/>
      <c r="V62" s="472"/>
      <c r="W62" s="472"/>
      <c r="X62" s="472"/>
      <c r="Y62" s="472"/>
      <c r="Z62" s="473"/>
      <c r="AA62" s="479"/>
      <c r="AB62" s="480"/>
      <c r="AC62" s="447"/>
      <c r="AD62" s="447"/>
      <c r="AE62" s="447"/>
      <c r="AF62" s="226"/>
      <c r="AG62" s="413" t="str">
        <f>'Fields names'!$A$216</f>
        <v>Fit advice for customer</v>
      </c>
      <c r="AH62" s="414"/>
      <c r="AI62" s="414"/>
      <c r="AJ62" s="415"/>
      <c r="AK62" s="191" t="s">
        <v>284</v>
      </c>
      <c r="AL62" s="192"/>
      <c r="AM62" s="416" t="str">
        <f>'Fields names'!$A$60</f>
        <v>Customs
Tariff Number</v>
      </c>
      <c r="AN62" s="417"/>
      <c r="AO62" s="417"/>
      <c r="AP62" s="418"/>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row>
    <row r="63" spans="1:66" ht="15.75" customHeight="1">
      <c r="A63" s="454"/>
      <c r="B63" s="457"/>
      <c r="C63" s="383"/>
      <c r="D63" s="462"/>
      <c r="E63" s="463"/>
      <c r="F63" s="463"/>
      <c r="G63" s="464"/>
      <c r="H63" s="252"/>
      <c r="I63" s="253"/>
      <c r="J63" s="253"/>
      <c r="K63" s="273"/>
      <c r="L63" s="252"/>
      <c r="M63" s="253"/>
      <c r="N63" s="253"/>
      <c r="O63" s="273"/>
      <c r="P63" s="254"/>
      <c r="Q63" s="255"/>
      <c r="R63" s="471"/>
      <c r="S63" s="472"/>
      <c r="T63" s="472"/>
      <c r="U63" s="472"/>
      <c r="V63" s="472"/>
      <c r="W63" s="472"/>
      <c r="X63" s="472"/>
      <c r="Y63" s="472"/>
      <c r="Z63" s="473"/>
      <c r="AA63" s="479"/>
      <c r="AB63" s="480"/>
      <c r="AC63" s="447"/>
      <c r="AD63" s="447"/>
      <c r="AE63" s="447"/>
      <c r="AF63" s="226"/>
      <c r="AG63" s="419"/>
      <c r="AH63" s="420"/>
      <c r="AI63" s="420"/>
      <c r="AJ63" s="421"/>
      <c r="AK63" s="191" t="s">
        <v>284</v>
      </c>
      <c r="AL63" s="192"/>
      <c r="AM63" s="428"/>
      <c r="AN63" s="429"/>
      <c r="AO63" s="429"/>
      <c r="AP63" s="430"/>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row>
    <row r="64" spans="1:66" ht="15.75" customHeight="1">
      <c r="A64" s="454"/>
      <c r="B64" s="457"/>
      <c r="C64" s="383"/>
      <c r="D64" s="462"/>
      <c r="E64" s="463"/>
      <c r="F64" s="463"/>
      <c r="G64" s="464"/>
      <c r="H64" s="252"/>
      <c r="I64" s="253"/>
      <c r="J64" s="253"/>
      <c r="K64" s="273"/>
      <c r="L64" s="252"/>
      <c r="M64" s="253"/>
      <c r="N64" s="253"/>
      <c r="O64" s="273"/>
      <c r="P64" s="254"/>
      <c r="Q64" s="255"/>
      <c r="R64" s="471"/>
      <c r="S64" s="472"/>
      <c r="T64" s="472"/>
      <c r="U64" s="472"/>
      <c r="V64" s="472"/>
      <c r="W64" s="472"/>
      <c r="X64" s="472"/>
      <c r="Y64" s="472"/>
      <c r="Z64" s="473"/>
      <c r="AA64" s="479"/>
      <c r="AB64" s="480"/>
      <c r="AC64" s="447"/>
      <c r="AD64" s="447"/>
      <c r="AE64" s="447"/>
      <c r="AF64" s="226"/>
      <c r="AG64" s="422"/>
      <c r="AH64" s="423"/>
      <c r="AI64" s="423"/>
      <c r="AJ64" s="424"/>
      <c r="AK64" s="191" t="s">
        <v>284</v>
      </c>
      <c r="AL64" s="192"/>
      <c r="AM64" s="428"/>
      <c r="AN64" s="429"/>
      <c r="AO64" s="429"/>
      <c r="AP64" s="430"/>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row>
    <row r="65" spans="1:66" ht="15.75" customHeight="1">
      <c r="A65" s="454"/>
      <c r="B65" s="457"/>
      <c r="C65" s="383"/>
      <c r="D65" s="462"/>
      <c r="E65" s="463"/>
      <c r="F65" s="463"/>
      <c r="G65" s="464"/>
      <c r="H65" s="252"/>
      <c r="I65" s="253"/>
      <c r="J65" s="253"/>
      <c r="K65" s="273"/>
      <c r="L65" s="252"/>
      <c r="M65" s="253"/>
      <c r="N65" s="253"/>
      <c r="O65" s="273"/>
      <c r="P65" s="254"/>
      <c r="Q65" s="255"/>
      <c r="R65" s="471"/>
      <c r="S65" s="472"/>
      <c r="T65" s="472"/>
      <c r="U65" s="472"/>
      <c r="V65" s="472"/>
      <c r="W65" s="472"/>
      <c r="X65" s="472"/>
      <c r="Y65" s="472"/>
      <c r="Z65" s="473"/>
      <c r="AA65" s="479"/>
      <c r="AB65" s="480"/>
      <c r="AC65" s="447"/>
      <c r="AD65" s="447"/>
      <c r="AE65" s="447"/>
      <c r="AF65" s="226"/>
      <c r="AG65" s="422"/>
      <c r="AH65" s="423"/>
      <c r="AI65" s="423"/>
      <c r="AJ65" s="424"/>
      <c r="AK65" s="191" t="s">
        <v>284</v>
      </c>
      <c r="AL65" s="192"/>
      <c r="AM65" s="431"/>
      <c r="AN65" s="432"/>
      <c r="AO65" s="432"/>
      <c r="AP65" s="433"/>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row>
    <row r="66" spans="1:66" ht="15.75" customHeight="1">
      <c r="A66" s="454"/>
      <c r="B66" s="457"/>
      <c r="C66" s="383"/>
      <c r="D66" s="462"/>
      <c r="E66" s="463"/>
      <c r="F66" s="463"/>
      <c r="G66" s="464"/>
      <c r="H66" s="252"/>
      <c r="I66" s="253"/>
      <c r="J66" s="253"/>
      <c r="K66" s="273"/>
      <c r="L66" s="252"/>
      <c r="M66" s="253"/>
      <c r="N66" s="253"/>
      <c r="O66" s="273"/>
      <c r="P66" s="254"/>
      <c r="Q66" s="255"/>
      <c r="R66" s="471"/>
      <c r="S66" s="472"/>
      <c r="T66" s="472"/>
      <c r="U66" s="472"/>
      <c r="V66" s="472"/>
      <c r="W66" s="472"/>
      <c r="X66" s="472"/>
      <c r="Y66" s="472"/>
      <c r="Z66" s="473"/>
      <c r="AA66" s="479"/>
      <c r="AB66" s="480"/>
      <c r="AC66" s="447"/>
      <c r="AD66" s="447"/>
      <c r="AE66" s="447"/>
      <c r="AF66" s="226"/>
      <c r="AG66" s="422"/>
      <c r="AH66" s="423"/>
      <c r="AI66" s="423"/>
      <c r="AJ66" s="424"/>
      <c r="AK66" s="191" t="s">
        <v>284</v>
      </c>
      <c r="AL66" s="192"/>
      <c r="AM66" s="431"/>
      <c r="AN66" s="432"/>
      <c r="AO66" s="432"/>
      <c r="AP66" s="433"/>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row>
    <row r="67" spans="1:66" ht="10.5" customHeight="1">
      <c r="A67" s="455"/>
      <c r="B67" s="458"/>
      <c r="C67" s="384"/>
      <c r="D67" s="465"/>
      <c r="E67" s="466"/>
      <c r="F67" s="466"/>
      <c r="G67" s="467"/>
      <c r="H67" s="274"/>
      <c r="I67" s="275"/>
      <c r="J67" s="275"/>
      <c r="K67" s="276"/>
      <c r="L67" s="274"/>
      <c r="M67" s="275"/>
      <c r="N67" s="275"/>
      <c r="O67" s="276"/>
      <c r="P67" s="256"/>
      <c r="Q67" s="257"/>
      <c r="R67" s="474"/>
      <c r="S67" s="475"/>
      <c r="T67" s="475"/>
      <c r="U67" s="475"/>
      <c r="V67" s="475"/>
      <c r="W67" s="475"/>
      <c r="X67" s="475"/>
      <c r="Y67" s="475"/>
      <c r="Z67" s="476"/>
      <c r="AA67" s="481"/>
      <c r="AB67" s="482"/>
      <c r="AC67" s="448"/>
      <c r="AD67" s="448"/>
      <c r="AE67" s="448"/>
      <c r="AF67" s="227"/>
      <c r="AG67" s="425"/>
      <c r="AH67" s="426"/>
      <c r="AI67" s="426"/>
      <c r="AJ67" s="427"/>
      <c r="AK67" s="191" t="s">
        <v>284</v>
      </c>
      <c r="AL67" s="192"/>
      <c r="AM67" s="431"/>
      <c r="AN67" s="432"/>
      <c r="AO67" s="432"/>
      <c r="AP67" s="433"/>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row>
    <row r="68" spans="1:66" ht="15.75" customHeight="1">
      <c r="A68" s="453" t="s">
        <v>300</v>
      </c>
      <c r="B68" s="456" t="str">
        <f>IF(A68="select","&lt; selezionare la categoria prima di iniziare","")</f>
        <v>&lt; selezionare la categoria prima di iniziare</v>
      </c>
      <c r="C68" s="382"/>
      <c r="D68" s="459"/>
      <c r="E68" s="460"/>
      <c r="F68" s="460"/>
      <c r="G68" s="461"/>
      <c r="H68" s="258"/>
      <c r="I68" s="259"/>
      <c r="J68" s="259"/>
      <c r="K68" s="277"/>
      <c r="L68" s="258"/>
      <c r="M68" s="259"/>
      <c r="N68" s="259"/>
      <c r="O68" s="277"/>
      <c r="P68" s="260"/>
      <c r="Q68" s="261"/>
      <c r="R68" s="468"/>
      <c r="S68" s="469"/>
      <c r="T68" s="469"/>
      <c r="U68" s="469"/>
      <c r="V68" s="469"/>
      <c r="W68" s="469"/>
      <c r="X68" s="469"/>
      <c r="Y68" s="469"/>
      <c r="Z68" s="470"/>
      <c r="AA68" s="477" t="str">
        <f>IF(A68=web!$A$1,web!$A$2,IF(A68=web!$B$1,web!$B$2,IF(A68=web!$C$1,web!$C$2,IF(A68=web!$D$1,web!$D$2,IF(A68=web!$E$1,web!$E$2,IF(A68=web!$F$1,web!$F$2,IF(A68=web!$G$1,web!$G$2,IF(A68=web!$H$1,web!$H$2,IF(A68=web!$I$1,web!$I$2,IF(A68=web!$J$1,web!$J$2,IF(A68=web!$K$1,web!$K$2,IF(A68=web!$L$1,web!$L$2,IF(A68=web!$M$1,web!$M$2,IF(A68=web!$N$1,web!$N$2,IF(A68=web!$O$1,web!$O$2,IF(A68=web!$P$1,web!$P$2,IF(A68=web!$Q$1,web!$Q$2,IF(A68=web!$R$1,web!$R$2,""))))))))))))))))))</f>
        <v/>
      </c>
      <c r="AB68" s="478"/>
      <c r="AC68" s="446"/>
      <c r="AD68" s="446"/>
      <c r="AE68" s="446"/>
      <c r="AF68" s="225" t="str">
        <f>'Fields names'!$A$208</f>
        <v>Certification number</v>
      </c>
      <c r="AG68" s="232"/>
      <c r="AH68" s="225" t="s">
        <v>2318</v>
      </c>
      <c r="AI68" s="225" t="s">
        <v>2319</v>
      </c>
      <c r="AJ68" s="225" t="s">
        <v>2320</v>
      </c>
      <c r="AK68" s="220" t="str">
        <f>'Fields names'!$A$101</f>
        <v>Material Type</v>
      </c>
      <c r="AL68" s="221" t="str">
        <f>'Fields names'!$A$97</f>
        <v>Weight (g)</v>
      </c>
      <c r="AM68" s="164" t="str">
        <f>'Fields names'!$A$83</f>
        <v xml:space="preserve">Does the product contain … ? </v>
      </c>
      <c r="AN68" s="165"/>
      <c r="AO68" s="235" t="str">
        <f>'Fields names'!$A$69</f>
        <v>Type</v>
      </c>
      <c r="AP68" s="217" t="str">
        <f>'Fields names'!$A$70</f>
        <v>Animal</v>
      </c>
      <c r="AQ68" s="29"/>
      <c r="AR68" s="29"/>
    </row>
    <row r="69" spans="1:66" ht="15.75" customHeight="1">
      <c r="A69" s="454"/>
      <c r="B69" s="457"/>
      <c r="C69" s="383"/>
      <c r="D69" s="462"/>
      <c r="E69" s="463"/>
      <c r="F69" s="463"/>
      <c r="G69" s="464"/>
      <c r="H69" s="252"/>
      <c r="I69" s="253"/>
      <c r="J69" s="253"/>
      <c r="K69" s="273"/>
      <c r="L69" s="252"/>
      <c r="M69" s="253"/>
      <c r="N69" s="253"/>
      <c r="O69" s="273"/>
      <c r="P69" s="254"/>
      <c r="Q69" s="255"/>
      <c r="R69" s="471"/>
      <c r="S69" s="472"/>
      <c r="T69" s="472"/>
      <c r="U69" s="472"/>
      <c r="V69" s="472"/>
      <c r="W69" s="472"/>
      <c r="X69" s="472"/>
      <c r="Y69" s="472"/>
      <c r="Z69" s="473"/>
      <c r="AA69" s="479"/>
      <c r="AB69" s="480"/>
      <c r="AC69" s="447"/>
      <c r="AD69" s="447"/>
      <c r="AE69" s="447"/>
      <c r="AF69" s="449"/>
      <c r="AG69" s="363" t="str">
        <f>'Fields names'!$A$250</f>
        <v>Outer</v>
      </c>
      <c r="AH69" s="434" t="s">
        <v>284</v>
      </c>
      <c r="AI69" s="434" t="s">
        <v>284</v>
      </c>
      <c r="AJ69" s="434" t="s">
        <v>284</v>
      </c>
      <c r="AK69" s="190" t="str">
        <f>'Fields names'!$A$102</f>
        <v>Aluminium</v>
      </c>
      <c r="AL69" s="192"/>
      <c r="AM69" s="213" t="str">
        <f>'Fields names'!$A$71</f>
        <v>Leather (Y/N)</v>
      </c>
      <c r="AN69" s="109" t="s">
        <v>284</v>
      </c>
      <c r="AO69" s="240" t="str">
        <f>IF(AN69='drop down choices'!$G$5,"n/a","")</f>
        <v/>
      </c>
      <c r="AP69" s="236" t="str">
        <f>IF(AO69='drop down choices'!$G$5,"n/a","")</f>
        <v/>
      </c>
      <c r="AQ69" s="29"/>
      <c r="AR69" s="29"/>
    </row>
    <row r="70" spans="1:66" ht="15.75" customHeight="1">
      <c r="A70" s="454"/>
      <c r="B70" s="457"/>
      <c r="C70" s="383"/>
      <c r="D70" s="462"/>
      <c r="E70" s="463"/>
      <c r="F70" s="463"/>
      <c r="G70" s="464"/>
      <c r="H70" s="252"/>
      <c r="I70" s="253"/>
      <c r="J70" s="253"/>
      <c r="K70" s="273"/>
      <c r="L70" s="252"/>
      <c r="M70" s="253"/>
      <c r="N70" s="253"/>
      <c r="O70" s="273"/>
      <c r="P70" s="254"/>
      <c r="Q70" s="255"/>
      <c r="R70" s="471"/>
      <c r="S70" s="472"/>
      <c r="T70" s="472"/>
      <c r="U70" s="472"/>
      <c r="V70" s="472"/>
      <c r="W70" s="472"/>
      <c r="X70" s="472"/>
      <c r="Y70" s="472"/>
      <c r="Z70" s="473"/>
      <c r="AA70" s="479"/>
      <c r="AB70" s="480"/>
      <c r="AC70" s="447"/>
      <c r="AD70" s="447"/>
      <c r="AE70" s="447"/>
      <c r="AF70" s="450"/>
      <c r="AG70" s="364"/>
      <c r="AH70" s="435"/>
      <c r="AI70" s="435"/>
      <c r="AJ70" s="435"/>
      <c r="AK70" s="190" t="str">
        <f>'Fields names'!$A$103</f>
        <v>Ferrous Metals</v>
      </c>
      <c r="AL70" s="192"/>
      <c r="AM70" s="214" t="str">
        <f>'Fields names'!$A$72</f>
        <v>Real Feather &amp; Down (Y/N)</v>
      </c>
      <c r="AN70" s="152" t="s">
        <v>284</v>
      </c>
      <c r="AO70" s="237" t="str">
        <f>IF(AN70='drop down choices'!$G$5,"n/a","")</f>
        <v/>
      </c>
      <c r="AP70" s="236" t="str">
        <f>IF(AO70='drop down choices'!$G$5,"n/a","")</f>
        <v/>
      </c>
      <c r="AQ70" s="29"/>
      <c r="AR70" s="29"/>
    </row>
    <row r="71" spans="1:66" ht="15.75" customHeight="1">
      <c r="A71" s="454"/>
      <c r="B71" s="457"/>
      <c r="C71" s="383"/>
      <c r="D71" s="462"/>
      <c r="E71" s="463"/>
      <c r="F71" s="463"/>
      <c r="G71" s="464"/>
      <c r="H71" s="252"/>
      <c r="I71" s="253"/>
      <c r="J71" s="253"/>
      <c r="K71" s="273"/>
      <c r="L71" s="252"/>
      <c r="M71" s="253"/>
      <c r="N71" s="253"/>
      <c r="O71" s="273"/>
      <c r="P71" s="254"/>
      <c r="Q71" s="255"/>
      <c r="R71" s="471"/>
      <c r="S71" s="472"/>
      <c r="T71" s="472"/>
      <c r="U71" s="472"/>
      <c r="V71" s="472"/>
      <c r="W71" s="472"/>
      <c r="X71" s="472"/>
      <c r="Y71" s="472"/>
      <c r="Z71" s="473"/>
      <c r="AA71" s="479"/>
      <c r="AB71" s="480"/>
      <c r="AC71" s="447"/>
      <c r="AD71" s="447"/>
      <c r="AE71" s="447"/>
      <c r="AF71" s="226" t="str">
        <f>'Fields names'!$A$209</f>
        <v>Certification expiry date</v>
      </c>
      <c r="AG71" s="364" t="str">
        <f>'Fields names'!$A$251</f>
        <v>Inner</v>
      </c>
      <c r="AH71" s="434" t="s">
        <v>284</v>
      </c>
      <c r="AI71" s="434" t="s">
        <v>284</v>
      </c>
      <c r="AJ71" s="434" t="s">
        <v>284</v>
      </c>
      <c r="AK71" s="190" t="str">
        <f>'Fields names'!$A$104</f>
        <v>Glass</v>
      </c>
      <c r="AL71" s="192"/>
      <c r="AM71" s="214" t="str">
        <f>'Fields names'!$A$73</f>
        <v>Real Fur (Y/N)</v>
      </c>
      <c r="AN71" s="152" t="s">
        <v>284</v>
      </c>
      <c r="AO71" s="237" t="str">
        <f>IF(AN71='drop down choices'!$G$5,"n/a","")</f>
        <v/>
      </c>
      <c r="AP71" s="236" t="str">
        <f>IF(AO71='drop down choices'!$G$5,"n/a","")</f>
        <v/>
      </c>
      <c r="AQ71" s="29"/>
      <c r="AR71" s="29"/>
    </row>
    <row r="72" spans="1:66" ht="15.75" customHeight="1">
      <c r="A72" s="454"/>
      <c r="B72" s="457"/>
      <c r="C72" s="383"/>
      <c r="D72" s="462"/>
      <c r="E72" s="463"/>
      <c r="F72" s="463"/>
      <c r="G72" s="464"/>
      <c r="H72" s="252"/>
      <c r="I72" s="253"/>
      <c r="J72" s="253"/>
      <c r="K72" s="273"/>
      <c r="L72" s="252"/>
      <c r="M72" s="253"/>
      <c r="N72" s="253"/>
      <c r="O72" s="273"/>
      <c r="P72" s="254"/>
      <c r="Q72" s="255"/>
      <c r="R72" s="471"/>
      <c r="S72" s="472"/>
      <c r="T72" s="472"/>
      <c r="U72" s="472"/>
      <c r="V72" s="472"/>
      <c r="W72" s="472"/>
      <c r="X72" s="472"/>
      <c r="Y72" s="472"/>
      <c r="Z72" s="473"/>
      <c r="AA72" s="479"/>
      <c r="AB72" s="480"/>
      <c r="AC72" s="447"/>
      <c r="AD72" s="447"/>
      <c r="AE72" s="447"/>
      <c r="AF72" s="451"/>
      <c r="AG72" s="364"/>
      <c r="AH72" s="435"/>
      <c r="AI72" s="435"/>
      <c r="AJ72" s="435"/>
      <c r="AK72" s="190" t="str">
        <f>'Fields names'!$A$105</f>
        <v>Paper/Card</v>
      </c>
      <c r="AL72" s="192"/>
      <c r="AM72" s="215" t="str">
        <f>'Fields names'!$A$74</f>
        <v>Natural Components</v>
      </c>
      <c r="AN72" s="109" t="s">
        <v>284</v>
      </c>
      <c r="AO72" s="237" t="str">
        <f>IF(AN72='drop down choices'!$G$5,"n/a","")</f>
        <v/>
      </c>
      <c r="AP72" s="236" t="str">
        <f>IF(AO72='drop down choices'!$G$5,"n/a","")</f>
        <v/>
      </c>
      <c r="AQ72" s="29"/>
      <c r="AR72" s="29"/>
    </row>
    <row r="73" spans="1:66" ht="15.75" customHeight="1">
      <c r="A73" s="454"/>
      <c r="B73" s="457"/>
      <c r="C73" s="383"/>
      <c r="D73" s="462"/>
      <c r="E73" s="463"/>
      <c r="F73" s="463"/>
      <c r="G73" s="464"/>
      <c r="H73" s="252"/>
      <c r="I73" s="253"/>
      <c r="J73" s="253"/>
      <c r="K73" s="273"/>
      <c r="L73" s="252"/>
      <c r="M73" s="253"/>
      <c r="N73" s="253"/>
      <c r="O73" s="273"/>
      <c r="P73" s="254"/>
      <c r="Q73" s="255"/>
      <c r="R73" s="471"/>
      <c r="S73" s="472"/>
      <c r="T73" s="472"/>
      <c r="U73" s="472"/>
      <c r="V73" s="472"/>
      <c r="W73" s="472"/>
      <c r="X73" s="472"/>
      <c r="Y73" s="472"/>
      <c r="Z73" s="473"/>
      <c r="AA73" s="479"/>
      <c r="AB73" s="480"/>
      <c r="AC73" s="447"/>
      <c r="AD73" s="447"/>
      <c r="AE73" s="447"/>
      <c r="AF73" s="452"/>
      <c r="AG73" s="364" t="str">
        <f>'Fields names'!$A$252</f>
        <v>Sole</v>
      </c>
      <c r="AH73" s="434" t="s">
        <v>284</v>
      </c>
      <c r="AI73" s="434" t="s">
        <v>284</v>
      </c>
      <c r="AJ73" s="434" t="s">
        <v>284</v>
      </c>
      <c r="AK73" s="190" t="str">
        <f>'Fields names'!$A$106</f>
        <v>Plastic</v>
      </c>
      <c r="AL73" s="192"/>
      <c r="AM73" s="212" t="str">
        <f>'Fields names'!$A$78</f>
        <v>Brushes / bristles</v>
      </c>
      <c r="AN73" s="109" t="s">
        <v>284</v>
      </c>
      <c r="AO73" s="237" t="str">
        <f>IF(AN73='drop down choices'!$G$5,"n/a","")</f>
        <v/>
      </c>
      <c r="AP73" s="236" t="str">
        <f>IF(AO73='drop down choices'!$G$5,"n/a","")</f>
        <v/>
      </c>
      <c r="AQ73" s="29"/>
      <c r="AR73" s="29"/>
    </row>
    <row r="74" spans="1:66" ht="15.75" customHeight="1">
      <c r="A74" s="454"/>
      <c r="B74" s="457"/>
      <c r="C74" s="383"/>
      <c r="D74" s="462"/>
      <c r="E74" s="463"/>
      <c r="F74" s="463"/>
      <c r="G74" s="464"/>
      <c r="H74" s="252"/>
      <c r="I74" s="253"/>
      <c r="J74" s="253"/>
      <c r="K74" s="273"/>
      <c r="L74" s="252"/>
      <c r="M74" s="253"/>
      <c r="N74" s="253"/>
      <c r="O74" s="273"/>
      <c r="P74" s="254"/>
      <c r="Q74" s="255"/>
      <c r="R74" s="471"/>
      <c r="S74" s="472"/>
      <c r="T74" s="472"/>
      <c r="U74" s="472"/>
      <c r="V74" s="472"/>
      <c r="W74" s="472"/>
      <c r="X74" s="472"/>
      <c r="Y74" s="472"/>
      <c r="Z74" s="473"/>
      <c r="AA74" s="479"/>
      <c r="AB74" s="480"/>
      <c r="AC74" s="447"/>
      <c r="AD74" s="447"/>
      <c r="AE74" s="447"/>
      <c r="AF74" s="226"/>
      <c r="AG74" s="372"/>
      <c r="AH74" s="435"/>
      <c r="AI74" s="435"/>
      <c r="AJ74" s="435"/>
      <c r="AK74" s="190" t="str">
        <f>'Fields names'!$A$107</f>
        <v>Polystyrene</v>
      </c>
      <c r="AL74" s="192"/>
      <c r="AM74" s="212" t="str">
        <f>'Fields names'!$A$58</f>
        <v>Plastic parts in Melamine</v>
      </c>
      <c r="AN74" s="109" t="s">
        <v>284</v>
      </c>
      <c r="AO74" s="237" t="str">
        <f>IF(AN74='drop down choices'!$G$5,"n/a","")</f>
        <v/>
      </c>
      <c r="AP74" s="236" t="str">
        <f>IF(AO74='drop down choices'!$G$5,"n/a","")</f>
        <v/>
      </c>
      <c r="AQ74" s="29"/>
      <c r="AR74" s="29"/>
    </row>
    <row r="75" spans="1:66" ht="15.75" customHeight="1">
      <c r="A75" s="454"/>
      <c r="B75" s="457"/>
      <c r="C75" s="383"/>
      <c r="D75" s="462"/>
      <c r="E75" s="463"/>
      <c r="F75" s="463"/>
      <c r="G75" s="464"/>
      <c r="H75" s="252"/>
      <c r="I75" s="253"/>
      <c r="J75" s="253"/>
      <c r="K75" s="273"/>
      <c r="L75" s="252"/>
      <c r="M75" s="253"/>
      <c r="N75" s="253"/>
      <c r="O75" s="273"/>
      <c r="P75" s="254"/>
      <c r="Q75" s="255"/>
      <c r="R75" s="471"/>
      <c r="S75" s="472"/>
      <c r="T75" s="472"/>
      <c r="U75" s="472"/>
      <c r="V75" s="472"/>
      <c r="W75" s="472"/>
      <c r="X75" s="472"/>
      <c r="Y75" s="472"/>
      <c r="Z75" s="473"/>
      <c r="AA75" s="479"/>
      <c r="AB75" s="480"/>
      <c r="AC75" s="447"/>
      <c r="AD75" s="447"/>
      <c r="AE75" s="447"/>
      <c r="AF75" s="226"/>
      <c r="AG75" s="233"/>
      <c r="AH75" s="223"/>
      <c r="AI75" s="223"/>
      <c r="AJ75" s="228"/>
      <c r="AK75" s="191" t="str">
        <f>'Fields names'!$A$108</f>
        <v>Fabric</v>
      </c>
      <c r="AL75" s="192"/>
      <c r="AM75" s="214" t="str">
        <f>'Fields names'!$A$59</f>
        <v>Plastic parts in Polyamide</v>
      </c>
      <c r="AN75" s="152" t="s">
        <v>284</v>
      </c>
      <c r="AO75" s="238"/>
      <c r="AP75" s="23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row>
    <row r="76" spans="1:66" ht="15.75" customHeight="1">
      <c r="A76" s="454"/>
      <c r="B76" s="457"/>
      <c r="C76" s="383"/>
      <c r="D76" s="462"/>
      <c r="E76" s="463"/>
      <c r="F76" s="463"/>
      <c r="G76" s="464"/>
      <c r="H76" s="252"/>
      <c r="I76" s="253"/>
      <c r="J76" s="253"/>
      <c r="K76" s="273"/>
      <c r="L76" s="252"/>
      <c r="M76" s="253"/>
      <c r="N76" s="253"/>
      <c r="O76" s="273"/>
      <c r="P76" s="254"/>
      <c r="Q76" s="255"/>
      <c r="R76" s="471"/>
      <c r="S76" s="472"/>
      <c r="T76" s="472"/>
      <c r="U76" s="472"/>
      <c r="V76" s="472"/>
      <c r="W76" s="472"/>
      <c r="X76" s="472"/>
      <c r="Y76" s="472"/>
      <c r="Z76" s="473"/>
      <c r="AA76" s="479"/>
      <c r="AB76" s="480"/>
      <c r="AC76" s="447"/>
      <c r="AD76" s="447"/>
      <c r="AE76" s="447"/>
      <c r="AF76" s="226"/>
      <c r="AG76" s="234"/>
      <c r="AH76" s="224"/>
      <c r="AI76" s="224"/>
      <c r="AJ76" s="229"/>
      <c r="AK76" s="191" t="str">
        <f>'Fields names'!$A$109</f>
        <v>Wood</v>
      </c>
      <c r="AL76" s="192"/>
      <c r="AM76" s="214" t="str">
        <f>'Fields names'!$A$79</f>
        <v>Pearls</v>
      </c>
      <c r="AN76" s="152" t="s">
        <v>284</v>
      </c>
      <c r="AO76" s="436" t="str">
        <f>CONCATENATE('Fields names'!$A$82,)</f>
        <v>Please specify Exact Species of pearls</v>
      </c>
      <c r="AP76" s="437"/>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15.75" customHeight="1">
      <c r="A77" s="454"/>
      <c r="B77" s="457"/>
      <c r="C77" s="383"/>
      <c r="D77" s="462"/>
      <c r="E77" s="463"/>
      <c r="F77" s="463"/>
      <c r="G77" s="464"/>
      <c r="H77" s="252"/>
      <c r="I77" s="253"/>
      <c r="J77" s="253"/>
      <c r="K77" s="273"/>
      <c r="L77" s="252"/>
      <c r="M77" s="253"/>
      <c r="N77" s="253"/>
      <c r="O77" s="273"/>
      <c r="P77" s="254"/>
      <c r="Q77" s="255"/>
      <c r="R77" s="471"/>
      <c r="S77" s="472"/>
      <c r="T77" s="472"/>
      <c r="U77" s="472"/>
      <c r="V77" s="472"/>
      <c r="W77" s="472"/>
      <c r="X77" s="472"/>
      <c r="Y77" s="472"/>
      <c r="Z77" s="473"/>
      <c r="AA77" s="479"/>
      <c r="AB77" s="480"/>
      <c r="AC77" s="447"/>
      <c r="AD77" s="447"/>
      <c r="AE77" s="447"/>
      <c r="AF77" s="226"/>
      <c r="AG77" s="234"/>
      <c r="AH77" s="224"/>
      <c r="AI77" s="224"/>
      <c r="AJ77" s="229"/>
      <c r="AK77" s="191" t="str">
        <f>'Fields names'!$A$110</f>
        <v>Other Materials</v>
      </c>
      <c r="AL77" s="192"/>
      <c r="AM77" s="212" t="str">
        <f>'Fields names'!$A$80</f>
        <v>Glasses/sunglasses</v>
      </c>
      <c r="AN77" s="109" t="s">
        <v>284</v>
      </c>
      <c r="AO77" s="438"/>
      <c r="AP77" s="43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row>
    <row r="78" spans="1:66" ht="15.75" customHeight="1">
      <c r="A78" s="454"/>
      <c r="B78" s="457"/>
      <c r="C78" s="383"/>
      <c r="D78" s="462"/>
      <c r="E78" s="463"/>
      <c r="F78" s="463"/>
      <c r="G78" s="464"/>
      <c r="H78" s="252"/>
      <c r="I78" s="253"/>
      <c r="J78" s="253"/>
      <c r="K78" s="273"/>
      <c r="L78" s="252"/>
      <c r="M78" s="253"/>
      <c r="N78" s="253"/>
      <c r="O78" s="273"/>
      <c r="P78" s="254"/>
      <c r="Q78" s="255"/>
      <c r="R78" s="471"/>
      <c r="S78" s="472"/>
      <c r="T78" s="472"/>
      <c r="U78" s="472"/>
      <c r="V78" s="472"/>
      <c r="W78" s="472"/>
      <c r="X78" s="472"/>
      <c r="Y78" s="472"/>
      <c r="Z78" s="473"/>
      <c r="AA78" s="479"/>
      <c r="AB78" s="480"/>
      <c r="AC78" s="447"/>
      <c r="AD78" s="447"/>
      <c r="AE78" s="447"/>
      <c r="AF78" s="226"/>
      <c r="AG78" s="234"/>
      <c r="AH78" s="224"/>
      <c r="AI78" s="224"/>
      <c r="AJ78" s="229"/>
      <c r="AK78" s="191" t="s">
        <v>284</v>
      </c>
      <c r="AL78" s="192"/>
      <c r="AM78" s="187"/>
      <c r="AN78" s="188"/>
      <c r="AO78" s="188"/>
      <c r="AP78" s="18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row>
    <row r="79" spans="1:66" ht="15.75" customHeight="1">
      <c r="A79" s="454"/>
      <c r="B79" s="457"/>
      <c r="C79" s="383"/>
      <c r="D79" s="462"/>
      <c r="E79" s="463"/>
      <c r="F79" s="463"/>
      <c r="G79" s="464"/>
      <c r="H79" s="252"/>
      <c r="I79" s="253"/>
      <c r="J79" s="253"/>
      <c r="K79" s="273"/>
      <c r="L79" s="252"/>
      <c r="M79" s="253"/>
      <c r="N79" s="253"/>
      <c r="O79" s="273"/>
      <c r="P79" s="254"/>
      <c r="Q79" s="255"/>
      <c r="R79" s="471"/>
      <c r="S79" s="472"/>
      <c r="T79" s="472"/>
      <c r="U79" s="472"/>
      <c r="V79" s="472"/>
      <c r="W79" s="472"/>
      <c r="X79" s="472"/>
      <c r="Y79" s="472"/>
      <c r="Z79" s="473"/>
      <c r="AA79" s="479"/>
      <c r="AB79" s="480"/>
      <c r="AC79" s="447"/>
      <c r="AD79" s="447"/>
      <c r="AE79" s="447"/>
      <c r="AF79" s="226"/>
      <c r="AG79" s="440" t="str">
        <f>'Fields names'!$A$219</f>
        <v>Gift box included Y/N</v>
      </c>
      <c r="AH79" s="441"/>
      <c r="AI79" s="442"/>
      <c r="AJ79" s="109" t="s">
        <v>284</v>
      </c>
      <c r="AK79" s="191" t="s">
        <v>284</v>
      </c>
      <c r="AL79" s="192"/>
      <c r="AM79" s="443" t="str">
        <f>'Fields names'!$A$63</f>
        <v>Textile Construction</v>
      </c>
      <c r="AN79" s="444"/>
      <c r="AO79" s="444"/>
      <c r="AP79" s="445"/>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row>
    <row r="80" spans="1:66" ht="15.75" customHeight="1">
      <c r="A80" s="454"/>
      <c r="B80" s="457"/>
      <c r="C80" s="383"/>
      <c r="D80" s="462"/>
      <c r="E80" s="463"/>
      <c r="F80" s="463"/>
      <c r="G80" s="464"/>
      <c r="H80" s="252"/>
      <c r="I80" s="253"/>
      <c r="J80" s="253"/>
      <c r="K80" s="273"/>
      <c r="L80" s="252"/>
      <c r="M80" s="253"/>
      <c r="N80" s="253"/>
      <c r="O80" s="273"/>
      <c r="P80" s="254"/>
      <c r="Q80" s="255"/>
      <c r="R80" s="471"/>
      <c r="S80" s="472"/>
      <c r="T80" s="472"/>
      <c r="U80" s="472"/>
      <c r="V80" s="472"/>
      <c r="W80" s="472"/>
      <c r="X80" s="472"/>
      <c r="Y80" s="472"/>
      <c r="Z80" s="473"/>
      <c r="AA80" s="479"/>
      <c r="AB80" s="480"/>
      <c r="AC80" s="447"/>
      <c r="AD80" s="447"/>
      <c r="AE80" s="447"/>
      <c r="AF80" s="226"/>
      <c r="AG80" s="440" t="str">
        <f>'Fields names'!$A$219</f>
        <v>Gift box included Y/N</v>
      </c>
      <c r="AH80" s="441"/>
      <c r="AI80" s="442"/>
      <c r="AJ80" s="109" t="s">
        <v>284</v>
      </c>
      <c r="AK80" s="191" t="s">
        <v>284</v>
      </c>
      <c r="AL80" s="192"/>
      <c r="AM80" s="410" t="s">
        <v>284</v>
      </c>
      <c r="AN80" s="411"/>
      <c r="AO80" s="411"/>
      <c r="AP80" s="412"/>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row>
    <row r="81" spans="1:66" ht="15.75" customHeight="1">
      <c r="A81" s="454"/>
      <c r="B81" s="457"/>
      <c r="C81" s="383"/>
      <c r="D81" s="462"/>
      <c r="E81" s="463"/>
      <c r="F81" s="463"/>
      <c r="G81" s="464"/>
      <c r="H81" s="252"/>
      <c r="I81" s="253"/>
      <c r="J81" s="253"/>
      <c r="K81" s="273"/>
      <c r="L81" s="252"/>
      <c r="M81" s="253"/>
      <c r="N81" s="253"/>
      <c r="O81" s="273"/>
      <c r="P81" s="254"/>
      <c r="Q81" s="255"/>
      <c r="R81" s="471"/>
      <c r="S81" s="472"/>
      <c r="T81" s="472"/>
      <c r="U81" s="472"/>
      <c r="V81" s="472"/>
      <c r="W81" s="472"/>
      <c r="X81" s="472"/>
      <c r="Y81" s="472"/>
      <c r="Z81" s="473"/>
      <c r="AA81" s="479"/>
      <c r="AB81" s="480"/>
      <c r="AC81" s="447"/>
      <c r="AD81" s="447"/>
      <c r="AE81" s="447"/>
      <c r="AF81" s="226"/>
      <c r="AG81" s="234"/>
      <c r="AH81" s="224"/>
      <c r="AI81" s="224"/>
      <c r="AJ81" s="229"/>
      <c r="AK81" s="191" t="s">
        <v>284</v>
      </c>
      <c r="AL81" s="192"/>
      <c r="AM81" s="410"/>
      <c r="AN81" s="411"/>
      <c r="AO81" s="411"/>
      <c r="AP81" s="412"/>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row>
    <row r="82" spans="1:66" ht="15.75" customHeight="1">
      <c r="A82" s="454"/>
      <c r="B82" s="457"/>
      <c r="C82" s="383"/>
      <c r="D82" s="462"/>
      <c r="E82" s="463"/>
      <c r="F82" s="463"/>
      <c r="G82" s="464"/>
      <c r="H82" s="252"/>
      <c r="I82" s="253"/>
      <c r="J82" s="253"/>
      <c r="K82" s="273"/>
      <c r="L82" s="252"/>
      <c r="M82" s="253"/>
      <c r="N82" s="253"/>
      <c r="O82" s="273"/>
      <c r="P82" s="254"/>
      <c r="Q82" s="255"/>
      <c r="R82" s="471"/>
      <c r="S82" s="472"/>
      <c r="T82" s="472"/>
      <c r="U82" s="472"/>
      <c r="V82" s="472"/>
      <c r="W82" s="472"/>
      <c r="X82" s="472"/>
      <c r="Y82" s="472"/>
      <c r="Z82" s="473"/>
      <c r="AA82" s="479"/>
      <c r="AB82" s="480"/>
      <c r="AC82" s="447"/>
      <c r="AD82" s="447"/>
      <c r="AE82" s="447"/>
      <c r="AF82" s="226"/>
      <c r="AG82" s="413" t="str">
        <f>'Fields names'!$A$216</f>
        <v>Fit advice for customer</v>
      </c>
      <c r="AH82" s="414"/>
      <c r="AI82" s="414"/>
      <c r="AJ82" s="415"/>
      <c r="AK82" s="191" t="s">
        <v>284</v>
      </c>
      <c r="AL82" s="192"/>
      <c r="AM82" s="416" t="str">
        <f>'Fields names'!$A$60</f>
        <v>Customs
Tariff Number</v>
      </c>
      <c r="AN82" s="417"/>
      <c r="AO82" s="417"/>
      <c r="AP82" s="418"/>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row>
    <row r="83" spans="1:66" ht="15.75" customHeight="1">
      <c r="A83" s="454"/>
      <c r="B83" s="457"/>
      <c r="C83" s="383"/>
      <c r="D83" s="462"/>
      <c r="E83" s="463"/>
      <c r="F83" s="463"/>
      <c r="G83" s="464"/>
      <c r="H83" s="252"/>
      <c r="I83" s="253"/>
      <c r="J83" s="253"/>
      <c r="K83" s="273"/>
      <c r="L83" s="252"/>
      <c r="M83" s="253"/>
      <c r="N83" s="253"/>
      <c r="O83" s="273"/>
      <c r="P83" s="254"/>
      <c r="Q83" s="255"/>
      <c r="R83" s="471"/>
      <c r="S83" s="472"/>
      <c r="T83" s="472"/>
      <c r="U83" s="472"/>
      <c r="V83" s="472"/>
      <c r="W83" s="472"/>
      <c r="X83" s="472"/>
      <c r="Y83" s="472"/>
      <c r="Z83" s="473"/>
      <c r="AA83" s="479"/>
      <c r="AB83" s="480"/>
      <c r="AC83" s="447"/>
      <c r="AD83" s="447"/>
      <c r="AE83" s="447"/>
      <c r="AF83" s="226"/>
      <c r="AG83" s="419"/>
      <c r="AH83" s="420"/>
      <c r="AI83" s="420"/>
      <c r="AJ83" s="421"/>
      <c r="AK83" s="191" t="s">
        <v>284</v>
      </c>
      <c r="AL83" s="192"/>
      <c r="AM83" s="428"/>
      <c r="AN83" s="429"/>
      <c r="AO83" s="429"/>
      <c r="AP83" s="430"/>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row>
    <row r="84" spans="1:66" ht="15.75" customHeight="1">
      <c r="A84" s="454"/>
      <c r="B84" s="457"/>
      <c r="C84" s="383"/>
      <c r="D84" s="462"/>
      <c r="E84" s="463"/>
      <c r="F84" s="463"/>
      <c r="G84" s="464"/>
      <c r="H84" s="252"/>
      <c r="I84" s="253"/>
      <c r="J84" s="253"/>
      <c r="K84" s="273"/>
      <c r="L84" s="252"/>
      <c r="M84" s="253"/>
      <c r="N84" s="253"/>
      <c r="O84" s="273"/>
      <c r="P84" s="254"/>
      <c r="Q84" s="255"/>
      <c r="R84" s="471"/>
      <c r="S84" s="472"/>
      <c r="T84" s="472"/>
      <c r="U84" s="472"/>
      <c r="V84" s="472"/>
      <c r="W84" s="472"/>
      <c r="X84" s="472"/>
      <c r="Y84" s="472"/>
      <c r="Z84" s="473"/>
      <c r="AA84" s="479"/>
      <c r="AB84" s="480"/>
      <c r="AC84" s="447"/>
      <c r="AD84" s="447"/>
      <c r="AE84" s="447"/>
      <c r="AF84" s="226"/>
      <c r="AG84" s="422"/>
      <c r="AH84" s="423"/>
      <c r="AI84" s="423"/>
      <c r="AJ84" s="424"/>
      <c r="AK84" s="191" t="s">
        <v>284</v>
      </c>
      <c r="AL84" s="192"/>
      <c r="AM84" s="428"/>
      <c r="AN84" s="429"/>
      <c r="AO84" s="429"/>
      <c r="AP84" s="430"/>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row>
    <row r="85" spans="1:66" ht="15.75" customHeight="1">
      <c r="A85" s="454"/>
      <c r="B85" s="457"/>
      <c r="C85" s="383"/>
      <c r="D85" s="462"/>
      <c r="E85" s="463"/>
      <c r="F85" s="463"/>
      <c r="G85" s="464"/>
      <c r="H85" s="252"/>
      <c r="I85" s="253"/>
      <c r="J85" s="253"/>
      <c r="K85" s="273"/>
      <c r="L85" s="252"/>
      <c r="M85" s="253"/>
      <c r="N85" s="253"/>
      <c r="O85" s="273"/>
      <c r="P85" s="254"/>
      <c r="Q85" s="255"/>
      <c r="R85" s="471"/>
      <c r="S85" s="472"/>
      <c r="T85" s="472"/>
      <c r="U85" s="472"/>
      <c r="V85" s="472"/>
      <c r="W85" s="472"/>
      <c r="X85" s="472"/>
      <c r="Y85" s="472"/>
      <c r="Z85" s="473"/>
      <c r="AA85" s="479"/>
      <c r="AB85" s="480"/>
      <c r="AC85" s="447"/>
      <c r="AD85" s="447"/>
      <c r="AE85" s="447"/>
      <c r="AF85" s="226"/>
      <c r="AG85" s="422"/>
      <c r="AH85" s="423"/>
      <c r="AI85" s="423"/>
      <c r="AJ85" s="424"/>
      <c r="AK85" s="191" t="s">
        <v>284</v>
      </c>
      <c r="AL85" s="192"/>
      <c r="AM85" s="431"/>
      <c r="AN85" s="432"/>
      <c r="AO85" s="432"/>
      <c r="AP85" s="433"/>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row>
    <row r="86" spans="1:66" ht="15.75" customHeight="1">
      <c r="A86" s="454"/>
      <c r="B86" s="457"/>
      <c r="C86" s="383"/>
      <c r="D86" s="462"/>
      <c r="E86" s="463"/>
      <c r="F86" s="463"/>
      <c r="G86" s="464"/>
      <c r="H86" s="252"/>
      <c r="I86" s="253"/>
      <c r="J86" s="253"/>
      <c r="K86" s="273"/>
      <c r="L86" s="252"/>
      <c r="M86" s="253"/>
      <c r="N86" s="253"/>
      <c r="O86" s="273"/>
      <c r="P86" s="254"/>
      <c r="Q86" s="255"/>
      <c r="R86" s="471"/>
      <c r="S86" s="472"/>
      <c r="T86" s="472"/>
      <c r="U86" s="472"/>
      <c r="V86" s="472"/>
      <c r="W86" s="472"/>
      <c r="X86" s="472"/>
      <c r="Y86" s="472"/>
      <c r="Z86" s="473"/>
      <c r="AA86" s="479"/>
      <c r="AB86" s="480"/>
      <c r="AC86" s="447"/>
      <c r="AD86" s="447"/>
      <c r="AE86" s="447"/>
      <c r="AF86" s="226"/>
      <c r="AG86" s="422"/>
      <c r="AH86" s="423"/>
      <c r="AI86" s="423"/>
      <c r="AJ86" s="424"/>
      <c r="AK86" s="191" t="s">
        <v>284</v>
      </c>
      <c r="AL86" s="192"/>
      <c r="AM86" s="431"/>
      <c r="AN86" s="432"/>
      <c r="AO86" s="432"/>
      <c r="AP86" s="433"/>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row>
    <row r="87" spans="1:66" ht="10.5" customHeight="1">
      <c r="A87" s="455"/>
      <c r="B87" s="458"/>
      <c r="C87" s="384"/>
      <c r="D87" s="465"/>
      <c r="E87" s="466"/>
      <c r="F87" s="466"/>
      <c r="G87" s="467"/>
      <c r="H87" s="274"/>
      <c r="I87" s="275"/>
      <c r="J87" s="275"/>
      <c r="K87" s="276"/>
      <c r="L87" s="274"/>
      <c r="M87" s="275"/>
      <c r="N87" s="275"/>
      <c r="O87" s="276"/>
      <c r="P87" s="256"/>
      <c r="Q87" s="257"/>
      <c r="R87" s="474"/>
      <c r="S87" s="475"/>
      <c r="T87" s="475"/>
      <c r="U87" s="475"/>
      <c r="V87" s="475"/>
      <c r="W87" s="475"/>
      <c r="X87" s="475"/>
      <c r="Y87" s="475"/>
      <c r="Z87" s="476"/>
      <c r="AA87" s="481"/>
      <c r="AB87" s="482"/>
      <c r="AC87" s="448"/>
      <c r="AD87" s="448"/>
      <c r="AE87" s="448"/>
      <c r="AF87" s="227"/>
      <c r="AG87" s="425"/>
      <c r="AH87" s="426"/>
      <c r="AI87" s="426"/>
      <c r="AJ87" s="427"/>
      <c r="AK87" s="191" t="s">
        <v>284</v>
      </c>
      <c r="AL87" s="192"/>
      <c r="AM87" s="431"/>
      <c r="AN87" s="432"/>
      <c r="AO87" s="432"/>
      <c r="AP87" s="433"/>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row>
    <row r="88" spans="1:66" ht="15.75" customHeight="1">
      <c r="A88" s="453" t="s">
        <v>300</v>
      </c>
      <c r="B88" s="456" t="str">
        <f>IF(A88="select","&lt; selezionare la categoria prima di iniziare","")</f>
        <v>&lt; selezionare la categoria prima di iniziare</v>
      </c>
      <c r="C88" s="382"/>
      <c r="D88" s="459"/>
      <c r="E88" s="460"/>
      <c r="F88" s="460"/>
      <c r="G88" s="461"/>
      <c r="H88" s="258"/>
      <c r="I88" s="259"/>
      <c r="J88" s="259"/>
      <c r="K88" s="277"/>
      <c r="L88" s="258"/>
      <c r="M88" s="259"/>
      <c r="N88" s="259"/>
      <c r="O88" s="277"/>
      <c r="P88" s="260"/>
      <c r="Q88" s="261"/>
      <c r="R88" s="468"/>
      <c r="S88" s="469"/>
      <c r="T88" s="469"/>
      <c r="U88" s="469"/>
      <c r="V88" s="469"/>
      <c r="W88" s="469"/>
      <c r="X88" s="469"/>
      <c r="Y88" s="469"/>
      <c r="Z88" s="470"/>
      <c r="AA88" s="477" t="str">
        <f>IF(A88=web!$A$1,web!$A$2,IF(A88=web!$B$1,web!$B$2,IF(A88=web!$C$1,web!$C$2,IF(A88=web!$D$1,web!$D$2,IF(A88=web!$E$1,web!$E$2,IF(A88=web!$F$1,web!$F$2,IF(A88=web!$G$1,web!$G$2,IF(A88=web!$H$1,web!$H$2,IF(A88=web!$I$1,web!$I$2,IF(A88=web!$J$1,web!$J$2,IF(A88=web!$K$1,web!$K$2,IF(A88=web!$L$1,web!$L$2,IF(A88=web!$M$1,web!$M$2,IF(A88=web!$N$1,web!$N$2,IF(A88=web!$O$1,web!$O$2,IF(A88=web!$P$1,web!$P$2,IF(A88=web!$Q$1,web!$Q$2,IF(A88=web!$R$1,web!$R$2,""))))))))))))))))))</f>
        <v/>
      </c>
      <c r="AB88" s="478"/>
      <c r="AC88" s="446"/>
      <c r="AD88" s="446"/>
      <c r="AE88" s="446"/>
      <c r="AF88" s="225" t="str">
        <f>'Fields names'!$A$208</f>
        <v>Certification number</v>
      </c>
      <c r="AG88" s="232"/>
      <c r="AH88" s="225" t="s">
        <v>2318</v>
      </c>
      <c r="AI88" s="225" t="s">
        <v>2319</v>
      </c>
      <c r="AJ88" s="225" t="s">
        <v>2320</v>
      </c>
      <c r="AK88" s="220" t="str">
        <f>'Fields names'!$A$101</f>
        <v>Material Type</v>
      </c>
      <c r="AL88" s="221" t="str">
        <f>'Fields names'!$A$97</f>
        <v>Weight (g)</v>
      </c>
      <c r="AM88" s="164" t="str">
        <f>'Fields names'!$A$83</f>
        <v xml:space="preserve">Does the product contain … ? </v>
      </c>
      <c r="AN88" s="165"/>
      <c r="AO88" s="235" t="str">
        <f>'Fields names'!$A$69</f>
        <v>Type</v>
      </c>
      <c r="AP88" s="217" t="str">
        <f>'Fields names'!$A$70</f>
        <v>Animal</v>
      </c>
      <c r="AQ88" s="29"/>
      <c r="AR88" s="29"/>
    </row>
    <row r="89" spans="1:66" ht="15.75" customHeight="1">
      <c r="A89" s="454"/>
      <c r="B89" s="457"/>
      <c r="C89" s="383"/>
      <c r="D89" s="462"/>
      <c r="E89" s="463"/>
      <c r="F89" s="463"/>
      <c r="G89" s="464"/>
      <c r="H89" s="252"/>
      <c r="I89" s="253"/>
      <c r="J89" s="253"/>
      <c r="K89" s="273"/>
      <c r="L89" s="252"/>
      <c r="M89" s="253"/>
      <c r="N89" s="253"/>
      <c r="O89" s="273"/>
      <c r="P89" s="254"/>
      <c r="Q89" s="255"/>
      <c r="R89" s="471"/>
      <c r="S89" s="472"/>
      <c r="T89" s="472"/>
      <c r="U89" s="472"/>
      <c r="V89" s="472"/>
      <c r="W89" s="472"/>
      <c r="X89" s="472"/>
      <c r="Y89" s="472"/>
      <c r="Z89" s="473"/>
      <c r="AA89" s="479"/>
      <c r="AB89" s="480"/>
      <c r="AC89" s="447"/>
      <c r="AD89" s="447"/>
      <c r="AE89" s="447"/>
      <c r="AF89" s="449"/>
      <c r="AG89" s="363" t="str">
        <f>'Fields names'!$A$250</f>
        <v>Outer</v>
      </c>
      <c r="AH89" s="434" t="s">
        <v>284</v>
      </c>
      <c r="AI89" s="434" t="s">
        <v>284</v>
      </c>
      <c r="AJ89" s="434" t="s">
        <v>284</v>
      </c>
      <c r="AK89" s="190" t="str">
        <f>'Fields names'!$A$102</f>
        <v>Aluminium</v>
      </c>
      <c r="AL89" s="192"/>
      <c r="AM89" s="213" t="str">
        <f>'Fields names'!$A$71</f>
        <v>Leather (Y/N)</v>
      </c>
      <c r="AN89" s="109" t="s">
        <v>284</v>
      </c>
      <c r="AO89" s="240" t="str">
        <f>IF(AN89='drop down choices'!$G$5,"n/a","")</f>
        <v/>
      </c>
      <c r="AP89" s="236" t="str">
        <f>IF(AO89='drop down choices'!$G$5,"n/a","")</f>
        <v/>
      </c>
      <c r="AQ89" s="29"/>
      <c r="AR89" s="29"/>
    </row>
    <row r="90" spans="1:66" ht="15.75" customHeight="1">
      <c r="A90" s="454"/>
      <c r="B90" s="457"/>
      <c r="C90" s="383"/>
      <c r="D90" s="462"/>
      <c r="E90" s="463"/>
      <c r="F90" s="463"/>
      <c r="G90" s="464"/>
      <c r="H90" s="252"/>
      <c r="I90" s="253"/>
      <c r="J90" s="253"/>
      <c r="K90" s="273"/>
      <c r="L90" s="252"/>
      <c r="M90" s="253"/>
      <c r="N90" s="253"/>
      <c r="O90" s="273"/>
      <c r="P90" s="254"/>
      <c r="Q90" s="255"/>
      <c r="R90" s="471"/>
      <c r="S90" s="472"/>
      <c r="T90" s="472"/>
      <c r="U90" s="472"/>
      <c r="V90" s="472"/>
      <c r="W90" s="472"/>
      <c r="X90" s="472"/>
      <c r="Y90" s="472"/>
      <c r="Z90" s="473"/>
      <c r="AA90" s="479"/>
      <c r="AB90" s="480"/>
      <c r="AC90" s="447"/>
      <c r="AD90" s="447"/>
      <c r="AE90" s="447"/>
      <c r="AF90" s="450"/>
      <c r="AG90" s="364"/>
      <c r="AH90" s="435"/>
      <c r="AI90" s="435"/>
      <c r="AJ90" s="435"/>
      <c r="AK90" s="190" t="str">
        <f>'Fields names'!$A$103</f>
        <v>Ferrous Metals</v>
      </c>
      <c r="AL90" s="192"/>
      <c r="AM90" s="214" t="str">
        <f>'Fields names'!$A$72</f>
        <v>Real Feather &amp; Down (Y/N)</v>
      </c>
      <c r="AN90" s="152" t="s">
        <v>284</v>
      </c>
      <c r="AO90" s="237" t="str">
        <f>IF(AN90='drop down choices'!$G$5,"n/a","")</f>
        <v/>
      </c>
      <c r="AP90" s="236" t="str">
        <f>IF(AO90='drop down choices'!$G$5,"n/a","")</f>
        <v/>
      </c>
      <c r="AQ90" s="29"/>
      <c r="AR90" s="29"/>
    </row>
    <row r="91" spans="1:66" ht="15.75" customHeight="1">
      <c r="A91" s="454"/>
      <c r="B91" s="457"/>
      <c r="C91" s="383"/>
      <c r="D91" s="462"/>
      <c r="E91" s="463"/>
      <c r="F91" s="463"/>
      <c r="G91" s="464"/>
      <c r="H91" s="252"/>
      <c r="I91" s="253"/>
      <c r="J91" s="253"/>
      <c r="K91" s="273"/>
      <c r="L91" s="252"/>
      <c r="M91" s="253"/>
      <c r="N91" s="253"/>
      <c r="O91" s="273"/>
      <c r="P91" s="254"/>
      <c r="Q91" s="255"/>
      <c r="R91" s="471"/>
      <c r="S91" s="472"/>
      <c r="T91" s="472"/>
      <c r="U91" s="472"/>
      <c r="V91" s="472"/>
      <c r="W91" s="472"/>
      <c r="X91" s="472"/>
      <c r="Y91" s="472"/>
      <c r="Z91" s="473"/>
      <c r="AA91" s="479"/>
      <c r="AB91" s="480"/>
      <c r="AC91" s="447"/>
      <c r="AD91" s="447"/>
      <c r="AE91" s="447"/>
      <c r="AF91" s="226" t="str">
        <f>'Fields names'!$A$209</f>
        <v>Certification expiry date</v>
      </c>
      <c r="AG91" s="364" t="str">
        <f>'Fields names'!$A$251</f>
        <v>Inner</v>
      </c>
      <c r="AH91" s="434" t="s">
        <v>284</v>
      </c>
      <c r="AI91" s="434" t="s">
        <v>284</v>
      </c>
      <c r="AJ91" s="434" t="s">
        <v>284</v>
      </c>
      <c r="AK91" s="190" t="str">
        <f>'Fields names'!$A$104</f>
        <v>Glass</v>
      </c>
      <c r="AL91" s="192"/>
      <c r="AM91" s="214" t="str">
        <f>'Fields names'!$A$73</f>
        <v>Real Fur (Y/N)</v>
      </c>
      <c r="AN91" s="152" t="s">
        <v>284</v>
      </c>
      <c r="AO91" s="237" t="str">
        <f>IF(AN91='drop down choices'!$G$5,"n/a","")</f>
        <v/>
      </c>
      <c r="AP91" s="236" t="str">
        <f>IF(AO91='drop down choices'!$G$5,"n/a","")</f>
        <v/>
      </c>
      <c r="AQ91" s="29"/>
      <c r="AR91" s="29"/>
    </row>
    <row r="92" spans="1:66" ht="15.75" customHeight="1">
      <c r="A92" s="454"/>
      <c r="B92" s="457"/>
      <c r="C92" s="383"/>
      <c r="D92" s="462"/>
      <c r="E92" s="463"/>
      <c r="F92" s="463"/>
      <c r="G92" s="464"/>
      <c r="H92" s="252"/>
      <c r="I92" s="253"/>
      <c r="J92" s="253"/>
      <c r="K92" s="273"/>
      <c r="L92" s="252"/>
      <c r="M92" s="253"/>
      <c r="N92" s="253"/>
      <c r="O92" s="273"/>
      <c r="P92" s="254"/>
      <c r="Q92" s="255"/>
      <c r="R92" s="471"/>
      <c r="S92" s="472"/>
      <c r="T92" s="472"/>
      <c r="U92" s="472"/>
      <c r="V92" s="472"/>
      <c r="W92" s="472"/>
      <c r="X92" s="472"/>
      <c r="Y92" s="472"/>
      <c r="Z92" s="473"/>
      <c r="AA92" s="479"/>
      <c r="AB92" s="480"/>
      <c r="AC92" s="447"/>
      <c r="AD92" s="447"/>
      <c r="AE92" s="447"/>
      <c r="AF92" s="451"/>
      <c r="AG92" s="364"/>
      <c r="AH92" s="435"/>
      <c r="AI92" s="435"/>
      <c r="AJ92" s="435"/>
      <c r="AK92" s="190" t="str">
        <f>'Fields names'!$A$105</f>
        <v>Paper/Card</v>
      </c>
      <c r="AL92" s="192"/>
      <c r="AM92" s="215" t="str">
        <f>'Fields names'!$A$74</f>
        <v>Natural Components</v>
      </c>
      <c r="AN92" s="109" t="s">
        <v>284</v>
      </c>
      <c r="AO92" s="237" t="str">
        <f>IF(AN92='drop down choices'!$G$5,"n/a","")</f>
        <v/>
      </c>
      <c r="AP92" s="236" t="str">
        <f>IF(AO92='drop down choices'!$G$5,"n/a","")</f>
        <v/>
      </c>
      <c r="AQ92" s="29"/>
      <c r="AR92" s="29"/>
    </row>
    <row r="93" spans="1:66" ht="15.75" customHeight="1">
      <c r="A93" s="454"/>
      <c r="B93" s="457"/>
      <c r="C93" s="383"/>
      <c r="D93" s="462"/>
      <c r="E93" s="463"/>
      <c r="F93" s="463"/>
      <c r="G93" s="464"/>
      <c r="H93" s="252"/>
      <c r="I93" s="253"/>
      <c r="J93" s="253"/>
      <c r="K93" s="273"/>
      <c r="L93" s="252"/>
      <c r="M93" s="253"/>
      <c r="N93" s="253"/>
      <c r="O93" s="273"/>
      <c r="P93" s="254"/>
      <c r="Q93" s="255"/>
      <c r="R93" s="471"/>
      <c r="S93" s="472"/>
      <c r="T93" s="472"/>
      <c r="U93" s="472"/>
      <c r="V93" s="472"/>
      <c r="W93" s="472"/>
      <c r="X93" s="472"/>
      <c r="Y93" s="472"/>
      <c r="Z93" s="473"/>
      <c r="AA93" s="479"/>
      <c r="AB93" s="480"/>
      <c r="AC93" s="447"/>
      <c r="AD93" s="447"/>
      <c r="AE93" s="447"/>
      <c r="AF93" s="452"/>
      <c r="AG93" s="364" t="str">
        <f>'Fields names'!$A$252</f>
        <v>Sole</v>
      </c>
      <c r="AH93" s="434" t="s">
        <v>284</v>
      </c>
      <c r="AI93" s="434" t="s">
        <v>284</v>
      </c>
      <c r="AJ93" s="434" t="s">
        <v>284</v>
      </c>
      <c r="AK93" s="190" t="str">
        <f>'Fields names'!$A$106</f>
        <v>Plastic</v>
      </c>
      <c r="AL93" s="192"/>
      <c r="AM93" s="212" t="str">
        <f>'Fields names'!$A$78</f>
        <v>Brushes / bristles</v>
      </c>
      <c r="AN93" s="109" t="s">
        <v>284</v>
      </c>
      <c r="AO93" s="237" t="str">
        <f>IF(AN93='drop down choices'!$G$5,"n/a","")</f>
        <v/>
      </c>
      <c r="AP93" s="236" t="str">
        <f>IF(AO93='drop down choices'!$G$5,"n/a","")</f>
        <v/>
      </c>
      <c r="AQ93" s="29"/>
      <c r="AR93" s="29"/>
    </row>
    <row r="94" spans="1:66" ht="15.75" customHeight="1">
      <c r="A94" s="454"/>
      <c r="B94" s="457"/>
      <c r="C94" s="383"/>
      <c r="D94" s="462"/>
      <c r="E94" s="463"/>
      <c r="F94" s="463"/>
      <c r="G94" s="464"/>
      <c r="H94" s="252"/>
      <c r="I94" s="253"/>
      <c r="J94" s="253"/>
      <c r="K94" s="273"/>
      <c r="L94" s="252"/>
      <c r="M94" s="253"/>
      <c r="N94" s="253"/>
      <c r="O94" s="273"/>
      <c r="P94" s="254"/>
      <c r="Q94" s="255"/>
      <c r="R94" s="471"/>
      <c r="S94" s="472"/>
      <c r="T94" s="472"/>
      <c r="U94" s="472"/>
      <c r="V94" s="472"/>
      <c r="W94" s="472"/>
      <c r="X94" s="472"/>
      <c r="Y94" s="472"/>
      <c r="Z94" s="473"/>
      <c r="AA94" s="479"/>
      <c r="AB94" s="480"/>
      <c r="AC94" s="447"/>
      <c r="AD94" s="447"/>
      <c r="AE94" s="447"/>
      <c r="AF94" s="226"/>
      <c r="AG94" s="372"/>
      <c r="AH94" s="435"/>
      <c r="AI94" s="435"/>
      <c r="AJ94" s="435"/>
      <c r="AK94" s="190" t="str">
        <f>'Fields names'!$A$107</f>
        <v>Polystyrene</v>
      </c>
      <c r="AL94" s="192"/>
      <c r="AM94" s="212" t="str">
        <f>'Fields names'!$A$58</f>
        <v>Plastic parts in Melamine</v>
      </c>
      <c r="AN94" s="109" t="s">
        <v>284</v>
      </c>
      <c r="AO94" s="237" t="str">
        <f>IF(AN94='drop down choices'!$G$5,"n/a","")</f>
        <v/>
      </c>
      <c r="AP94" s="236" t="str">
        <f>IF(AO94='drop down choices'!$G$5,"n/a","")</f>
        <v/>
      </c>
      <c r="AQ94" s="29"/>
      <c r="AR94" s="29"/>
    </row>
    <row r="95" spans="1:66" ht="15.75" customHeight="1">
      <c r="A95" s="454"/>
      <c r="B95" s="457"/>
      <c r="C95" s="383"/>
      <c r="D95" s="462"/>
      <c r="E95" s="463"/>
      <c r="F95" s="463"/>
      <c r="G95" s="464"/>
      <c r="H95" s="252"/>
      <c r="I95" s="253"/>
      <c r="J95" s="253"/>
      <c r="K95" s="273"/>
      <c r="L95" s="252"/>
      <c r="M95" s="253"/>
      <c r="N95" s="253"/>
      <c r="O95" s="273"/>
      <c r="P95" s="254"/>
      <c r="Q95" s="255"/>
      <c r="R95" s="471"/>
      <c r="S95" s="472"/>
      <c r="T95" s="472"/>
      <c r="U95" s="472"/>
      <c r="V95" s="472"/>
      <c r="W95" s="472"/>
      <c r="X95" s="472"/>
      <c r="Y95" s="472"/>
      <c r="Z95" s="473"/>
      <c r="AA95" s="479"/>
      <c r="AB95" s="480"/>
      <c r="AC95" s="447"/>
      <c r="AD95" s="447"/>
      <c r="AE95" s="447"/>
      <c r="AF95" s="226"/>
      <c r="AG95" s="233"/>
      <c r="AH95" s="223"/>
      <c r="AI95" s="223"/>
      <c r="AJ95" s="228"/>
      <c r="AK95" s="191" t="str">
        <f>'Fields names'!$A$108</f>
        <v>Fabric</v>
      </c>
      <c r="AL95" s="192"/>
      <c r="AM95" s="214" t="str">
        <f>'Fields names'!$A$59</f>
        <v>Plastic parts in Polyamide</v>
      </c>
      <c r="AN95" s="152" t="s">
        <v>284</v>
      </c>
      <c r="AO95" s="238"/>
      <c r="AP95" s="23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row>
    <row r="96" spans="1:66" ht="15.75" customHeight="1">
      <c r="A96" s="454"/>
      <c r="B96" s="457"/>
      <c r="C96" s="383"/>
      <c r="D96" s="462"/>
      <c r="E96" s="463"/>
      <c r="F96" s="463"/>
      <c r="G96" s="464"/>
      <c r="H96" s="252"/>
      <c r="I96" s="253"/>
      <c r="J96" s="253"/>
      <c r="K96" s="273"/>
      <c r="L96" s="252"/>
      <c r="M96" s="253"/>
      <c r="N96" s="253"/>
      <c r="O96" s="273"/>
      <c r="P96" s="254"/>
      <c r="Q96" s="255"/>
      <c r="R96" s="471"/>
      <c r="S96" s="472"/>
      <c r="T96" s="472"/>
      <c r="U96" s="472"/>
      <c r="V96" s="472"/>
      <c r="W96" s="472"/>
      <c r="X96" s="472"/>
      <c r="Y96" s="472"/>
      <c r="Z96" s="473"/>
      <c r="AA96" s="479"/>
      <c r="AB96" s="480"/>
      <c r="AC96" s="447"/>
      <c r="AD96" s="447"/>
      <c r="AE96" s="447"/>
      <c r="AF96" s="226"/>
      <c r="AG96" s="234"/>
      <c r="AH96" s="224"/>
      <c r="AI96" s="224"/>
      <c r="AJ96" s="229"/>
      <c r="AK96" s="191" t="str">
        <f>'Fields names'!$A$109</f>
        <v>Wood</v>
      </c>
      <c r="AL96" s="192"/>
      <c r="AM96" s="214" t="str">
        <f>'Fields names'!$A$79</f>
        <v>Pearls</v>
      </c>
      <c r="AN96" s="152" t="s">
        <v>284</v>
      </c>
      <c r="AO96" s="436" t="str">
        <f>CONCATENATE('Fields names'!$A$82,)</f>
        <v>Please specify Exact Species of pearls</v>
      </c>
      <c r="AP96" s="437"/>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row>
    <row r="97" spans="1:66" ht="15.75" customHeight="1">
      <c r="A97" s="454"/>
      <c r="B97" s="457"/>
      <c r="C97" s="383"/>
      <c r="D97" s="462"/>
      <c r="E97" s="463"/>
      <c r="F97" s="463"/>
      <c r="G97" s="464"/>
      <c r="H97" s="252"/>
      <c r="I97" s="253"/>
      <c r="J97" s="253"/>
      <c r="K97" s="273"/>
      <c r="L97" s="252"/>
      <c r="M97" s="253"/>
      <c r="N97" s="253"/>
      <c r="O97" s="273"/>
      <c r="P97" s="254"/>
      <c r="Q97" s="255"/>
      <c r="R97" s="471"/>
      <c r="S97" s="472"/>
      <c r="T97" s="472"/>
      <c r="U97" s="472"/>
      <c r="V97" s="472"/>
      <c r="W97" s="472"/>
      <c r="X97" s="472"/>
      <c r="Y97" s="472"/>
      <c r="Z97" s="473"/>
      <c r="AA97" s="479"/>
      <c r="AB97" s="480"/>
      <c r="AC97" s="447"/>
      <c r="AD97" s="447"/>
      <c r="AE97" s="447"/>
      <c r="AF97" s="226"/>
      <c r="AG97" s="234"/>
      <c r="AH97" s="224"/>
      <c r="AI97" s="224"/>
      <c r="AJ97" s="229"/>
      <c r="AK97" s="191" t="str">
        <f>'Fields names'!$A$110</f>
        <v>Other Materials</v>
      </c>
      <c r="AL97" s="192"/>
      <c r="AM97" s="212" t="str">
        <f>'Fields names'!$A$80</f>
        <v>Glasses/sunglasses</v>
      </c>
      <c r="AN97" s="109" t="s">
        <v>284</v>
      </c>
      <c r="AO97" s="438"/>
      <c r="AP97" s="43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row>
    <row r="98" spans="1:66" ht="15.75" customHeight="1">
      <c r="A98" s="454"/>
      <c r="B98" s="457"/>
      <c r="C98" s="383"/>
      <c r="D98" s="462"/>
      <c r="E98" s="463"/>
      <c r="F98" s="463"/>
      <c r="G98" s="464"/>
      <c r="H98" s="252"/>
      <c r="I98" s="253"/>
      <c r="J98" s="253"/>
      <c r="K98" s="273"/>
      <c r="L98" s="252"/>
      <c r="M98" s="253"/>
      <c r="N98" s="253"/>
      <c r="O98" s="273"/>
      <c r="P98" s="254"/>
      <c r="Q98" s="255"/>
      <c r="R98" s="471"/>
      <c r="S98" s="472"/>
      <c r="T98" s="472"/>
      <c r="U98" s="472"/>
      <c r="V98" s="472"/>
      <c r="W98" s="472"/>
      <c r="X98" s="472"/>
      <c r="Y98" s="472"/>
      <c r="Z98" s="473"/>
      <c r="AA98" s="479"/>
      <c r="AB98" s="480"/>
      <c r="AC98" s="447"/>
      <c r="AD98" s="447"/>
      <c r="AE98" s="447"/>
      <c r="AF98" s="226"/>
      <c r="AG98" s="234"/>
      <c r="AH98" s="224"/>
      <c r="AI98" s="224"/>
      <c r="AJ98" s="229"/>
      <c r="AK98" s="191" t="s">
        <v>284</v>
      </c>
      <c r="AL98" s="192"/>
      <c r="AM98" s="187"/>
      <c r="AN98" s="188"/>
      <c r="AO98" s="188"/>
      <c r="AP98" s="18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row>
    <row r="99" spans="1:66" ht="15.75" customHeight="1">
      <c r="A99" s="454"/>
      <c r="B99" s="457"/>
      <c r="C99" s="383"/>
      <c r="D99" s="462"/>
      <c r="E99" s="463"/>
      <c r="F99" s="463"/>
      <c r="G99" s="464"/>
      <c r="H99" s="252"/>
      <c r="I99" s="253"/>
      <c r="J99" s="253"/>
      <c r="K99" s="273"/>
      <c r="L99" s="252"/>
      <c r="M99" s="253"/>
      <c r="N99" s="253"/>
      <c r="O99" s="273"/>
      <c r="P99" s="254"/>
      <c r="Q99" s="255"/>
      <c r="R99" s="471"/>
      <c r="S99" s="472"/>
      <c r="T99" s="472"/>
      <c r="U99" s="472"/>
      <c r="V99" s="472"/>
      <c r="W99" s="472"/>
      <c r="X99" s="472"/>
      <c r="Y99" s="472"/>
      <c r="Z99" s="473"/>
      <c r="AA99" s="479"/>
      <c r="AB99" s="480"/>
      <c r="AC99" s="447"/>
      <c r="AD99" s="447"/>
      <c r="AE99" s="447"/>
      <c r="AF99" s="226"/>
      <c r="AG99" s="440" t="str">
        <f>'Fields names'!$A$219</f>
        <v>Gift box included Y/N</v>
      </c>
      <c r="AH99" s="441"/>
      <c r="AI99" s="442"/>
      <c r="AJ99" s="109" t="s">
        <v>284</v>
      </c>
      <c r="AK99" s="191" t="s">
        <v>284</v>
      </c>
      <c r="AL99" s="192"/>
      <c r="AM99" s="443" t="str">
        <f>'Fields names'!$A$63</f>
        <v>Textile Construction</v>
      </c>
      <c r="AN99" s="444"/>
      <c r="AO99" s="444"/>
      <c r="AP99" s="445"/>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row>
    <row r="100" spans="1:66" ht="15.75" customHeight="1">
      <c r="A100" s="454"/>
      <c r="B100" s="457"/>
      <c r="C100" s="383"/>
      <c r="D100" s="462"/>
      <c r="E100" s="463"/>
      <c r="F100" s="463"/>
      <c r="G100" s="464"/>
      <c r="H100" s="252"/>
      <c r="I100" s="253"/>
      <c r="J100" s="253"/>
      <c r="K100" s="273"/>
      <c r="L100" s="252"/>
      <c r="M100" s="253"/>
      <c r="N100" s="253"/>
      <c r="O100" s="273"/>
      <c r="P100" s="254"/>
      <c r="Q100" s="255"/>
      <c r="R100" s="471"/>
      <c r="S100" s="472"/>
      <c r="T100" s="472"/>
      <c r="U100" s="472"/>
      <c r="V100" s="472"/>
      <c r="W100" s="472"/>
      <c r="X100" s="472"/>
      <c r="Y100" s="472"/>
      <c r="Z100" s="473"/>
      <c r="AA100" s="479"/>
      <c r="AB100" s="480"/>
      <c r="AC100" s="447"/>
      <c r="AD100" s="447"/>
      <c r="AE100" s="447"/>
      <c r="AF100" s="226"/>
      <c r="AG100" s="440" t="str">
        <f>'Fields names'!$A$219</f>
        <v>Gift box included Y/N</v>
      </c>
      <c r="AH100" s="441"/>
      <c r="AI100" s="442"/>
      <c r="AJ100" s="109" t="s">
        <v>284</v>
      </c>
      <c r="AK100" s="191" t="s">
        <v>284</v>
      </c>
      <c r="AL100" s="192"/>
      <c r="AM100" s="410" t="s">
        <v>284</v>
      </c>
      <c r="AN100" s="411"/>
      <c r="AO100" s="411"/>
      <c r="AP100" s="412"/>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row>
    <row r="101" spans="1:66" ht="15.75" customHeight="1">
      <c r="A101" s="454"/>
      <c r="B101" s="457"/>
      <c r="C101" s="383"/>
      <c r="D101" s="462"/>
      <c r="E101" s="463"/>
      <c r="F101" s="463"/>
      <c r="G101" s="464"/>
      <c r="H101" s="252"/>
      <c r="I101" s="253"/>
      <c r="J101" s="253"/>
      <c r="K101" s="273"/>
      <c r="L101" s="252"/>
      <c r="M101" s="253"/>
      <c r="N101" s="253"/>
      <c r="O101" s="273"/>
      <c r="P101" s="254"/>
      <c r="Q101" s="255"/>
      <c r="R101" s="471"/>
      <c r="S101" s="472"/>
      <c r="T101" s="472"/>
      <c r="U101" s="472"/>
      <c r="V101" s="472"/>
      <c r="W101" s="472"/>
      <c r="X101" s="472"/>
      <c r="Y101" s="472"/>
      <c r="Z101" s="473"/>
      <c r="AA101" s="479"/>
      <c r="AB101" s="480"/>
      <c r="AC101" s="447"/>
      <c r="AD101" s="447"/>
      <c r="AE101" s="447"/>
      <c r="AF101" s="226"/>
      <c r="AG101" s="234"/>
      <c r="AH101" s="224"/>
      <c r="AI101" s="224"/>
      <c r="AJ101" s="229"/>
      <c r="AK101" s="191" t="s">
        <v>284</v>
      </c>
      <c r="AL101" s="192"/>
      <c r="AM101" s="410"/>
      <c r="AN101" s="411"/>
      <c r="AO101" s="411"/>
      <c r="AP101" s="412"/>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row>
    <row r="102" spans="1:66" ht="15.75" customHeight="1">
      <c r="A102" s="454"/>
      <c r="B102" s="457"/>
      <c r="C102" s="383"/>
      <c r="D102" s="462"/>
      <c r="E102" s="463"/>
      <c r="F102" s="463"/>
      <c r="G102" s="464"/>
      <c r="H102" s="252"/>
      <c r="I102" s="253"/>
      <c r="J102" s="253"/>
      <c r="K102" s="273"/>
      <c r="L102" s="252"/>
      <c r="M102" s="253"/>
      <c r="N102" s="253"/>
      <c r="O102" s="273"/>
      <c r="P102" s="254"/>
      <c r="Q102" s="255"/>
      <c r="R102" s="471"/>
      <c r="S102" s="472"/>
      <c r="T102" s="472"/>
      <c r="U102" s="472"/>
      <c r="V102" s="472"/>
      <c r="W102" s="472"/>
      <c r="X102" s="472"/>
      <c r="Y102" s="472"/>
      <c r="Z102" s="473"/>
      <c r="AA102" s="479"/>
      <c r="AB102" s="480"/>
      <c r="AC102" s="447"/>
      <c r="AD102" s="447"/>
      <c r="AE102" s="447"/>
      <c r="AF102" s="226"/>
      <c r="AG102" s="413" t="str">
        <f>'Fields names'!$A$216</f>
        <v>Fit advice for customer</v>
      </c>
      <c r="AH102" s="414"/>
      <c r="AI102" s="414"/>
      <c r="AJ102" s="415"/>
      <c r="AK102" s="191" t="s">
        <v>284</v>
      </c>
      <c r="AL102" s="192"/>
      <c r="AM102" s="416" t="str">
        <f>'Fields names'!$A$60</f>
        <v>Customs
Tariff Number</v>
      </c>
      <c r="AN102" s="417"/>
      <c r="AO102" s="417"/>
      <c r="AP102" s="418"/>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row>
    <row r="103" spans="1:66" ht="15.75" customHeight="1">
      <c r="A103" s="454"/>
      <c r="B103" s="457"/>
      <c r="C103" s="383"/>
      <c r="D103" s="462"/>
      <c r="E103" s="463"/>
      <c r="F103" s="463"/>
      <c r="G103" s="464"/>
      <c r="H103" s="252"/>
      <c r="I103" s="253"/>
      <c r="J103" s="253"/>
      <c r="K103" s="273"/>
      <c r="L103" s="252"/>
      <c r="M103" s="253"/>
      <c r="N103" s="253"/>
      <c r="O103" s="273"/>
      <c r="P103" s="254"/>
      <c r="Q103" s="255"/>
      <c r="R103" s="471"/>
      <c r="S103" s="472"/>
      <c r="T103" s="472"/>
      <c r="U103" s="472"/>
      <c r="V103" s="472"/>
      <c r="W103" s="472"/>
      <c r="X103" s="472"/>
      <c r="Y103" s="472"/>
      <c r="Z103" s="473"/>
      <c r="AA103" s="479"/>
      <c r="AB103" s="480"/>
      <c r="AC103" s="447"/>
      <c r="AD103" s="447"/>
      <c r="AE103" s="447"/>
      <c r="AF103" s="226"/>
      <c r="AG103" s="419"/>
      <c r="AH103" s="420"/>
      <c r="AI103" s="420"/>
      <c r="AJ103" s="421"/>
      <c r="AK103" s="191" t="s">
        <v>284</v>
      </c>
      <c r="AL103" s="192"/>
      <c r="AM103" s="428"/>
      <c r="AN103" s="429"/>
      <c r="AO103" s="429"/>
      <c r="AP103" s="430"/>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row>
    <row r="104" spans="1:66" ht="15.75" customHeight="1">
      <c r="A104" s="454"/>
      <c r="B104" s="457"/>
      <c r="C104" s="383"/>
      <c r="D104" s="462"/>
      <c r="E104" s="463"/>
      <c r="F104" s="463"/>
      <c r="G104" s="464"/>
      <c r="H104" s="252"/>
      <c r="I104" s="253"/>
      <c r="J104" s="253"/>
      <c r="K104" s="273"/>
      <c r="L104" s="252"/>
      <c r="M104" s="253"/>
      <c r="N104" s="253"/>
      <c r="O104" s="273"/>
      <c r="P104" s="254"/>
      <c r="Q104" s="255"/>
      <c r="R104" s="471"/>
      <c r="S104" s="472"/>
      <c r="T104" s="472"/>
      <c r="U104" s="472"/>
      <c r="V104" s="472"/>
      <c r="W104" s="472"/>
      <c r="X104" s="472"/>
      <c r="Y104" s="472"/>
      <c r="Z104" s="473"/>
      <c r="AA104" s="479"/>
      <c r="AB104" s="480"/>
      <c r="AC104" s="447"/>
      <c r="AD104" s="447"/>
      <c r="AE104" s="447"/>
      <c r="AF104" s="226"/>
      <c r="AG104" s="422"/>
      <c r="AH104" s="423"/>
      <c r="AI104" s="423"/>
      <c r="AJ104" s="424"/>
      <c r="AK104" s="191" t="s">
        <v>284</v>
      </c>
      <c r="AL104" s="192"/>
      <c r="AM104" s="428"/>
      <c r="AN104" s="429"/>
      <c r="AO104" s="429"/>
      <c r="AP104" s="430"/>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row>
    <row r="105" spans="1:66" ht="15.75" customHeight="1">
      <c r="A105" s="454"/>
      <c r="B105" s="457"/>
      <c r="C105" s="383"/>
      <c r="D105" s="462"/>
      <c r="E105" s="463"/>
      <c r="F105" s="463"/>
      <c r="G105" s="464"/>
      <c r="H105" s="252"/>
      <c r="I105" s="253"/>
      <c r="J105" s="253"/>
      <c r="K105" s="273"/>
      <c r="L105" s="252"/>
      <c r="M105" s="253"/>
      <c r="N105" s="253"/>
      <c r="O105" s="273"/>
      <c r="P105" s="254"/>
      <c r="Q105" s="255"/>
      <c r="R105" s="471"/>
      <c r="S105" s="472"/>
      <c r="T105" s="472"/>
      <c r="U105" s="472"/>
      <c r="V105" s="472"/>
      <c r="W105" s="472"/>
      <c r="X105" s="472"/>
      <c r="Y105" s="472"/>
      <c r="Z105" s="473"/>
      <c r="AA105" s="479"/>
      <c r="AB105" s="480"/>
      <c r="AC105" s="447"/>
      <c r="AD105" s="447"/>
      <c r="AE105" s="447"/>
      <c r="AF105" s="226"/>
      <c r="AG105" s="422"/>
      <c r="AH105" s="423"/>
      <c r="AI105" s="423"/>
      <c r="AJ105" s="424"/>
      <c r="AK105" s="191" t="s">
        <v>284</v>
      </c>
      <c r="AL105" s="192"/>
      <c r="AM105" s="431"/>
      <c r="AN105" s="432"/>
      <c r="AO105" s="432"/>
      <c r="AP105" s="433"/>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15.75" customHeight="1">
      <c r="A106" s="454"/>
      <c r="B106" s="457"/>
      <c r="C106" s="383"/>
      <c r="D106" s="462"/>
      <c r="E106" s="463"/>
      <c r="F106" s="463"/>
      <c r="G106" s="464"/>
      <c r="H106" s="252"/>
      <c r="I106" s="253"/>
      <c r="J106" s="253"/>
      <c r="K106" s="273"/>
      <c r="L106" s="252"/>
      <c r="M106" s="253"/>
      <c r="N106" s="253"/>
      <c r="O106" s="273"/>
      <c r="P106" s="254"/>
      <c r="Q106" s="255"/>
      <c r="R106" s="471"/>
      <c r="S106" s="472"/>
      <c r="T106" s="472"/>
      <c r="U106" s="472"/>
      <c r="V106" s="472"/>
      <c r="W106" s="472"/>
      <c r="X106" s="472"/>
      <c r="Y106" s="472"/>
      <c r="Z106" s="473"/>
      <c r="AA106" s="479"/>
      <c r="AB106" s="480"/>
      <c r="AC106" s="447"/>
      <c r="AD106" s="447"/>
      <c r="AE106" s="447"/>
      <c r="AF106" s="226"/>
      <c r="AG106" s="422"/>
      <c r="AH106" s="423"/>
      <c r="AI106" s="423"/>
      <c r="AJ106" s="424"/>
      <c r="AK106" s="191" t="s">
        <v>284</v>
      </c>
      <c r="AL106" s="192"/>
      <c r="AM106" s="431"/>
      <c r="AN106" s="432"/>
      <c r="AO106" s="432"/>
      <c r="AP106" s="433"/>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row>
    <row r="107" spans="1:66" ht="10.5" customHeight="1">
      <c r="A107" s="455"/>
      <c r="B107" s="458"/>
      <c r="C107" s="384"/>
      <c r="D107" s="465"/>
      <c r="E107" s="466"/>
      <c r="F107" s="466"/>
      <c r="G107" s="467"/>
      <c r="H107" s="274"/>
      <c r="I107" s="275"/>
      <c r="J107" s="275"/>
      <c r="K107" s="276"/>
      <c r="L107" s="274"/>
      <c r="M107" s="275"/>
      <c r="N107" s="275"/>
      <c r="O107" s="276"/>
      <c r="P107" s="256"/>
      <c r="Q107" s="257"/>
      <c r="R107" s="474"/>
      <c r="S107" s="475"/>
      <c r="T107" s="475"/>
      <c r="U107" s="475"/>
      <c r="V107" s="475"/>
      <c r="W107" s="475"/>
      <c r="X107" s="475"/>
      <c r="Y107" s="475"/>
      <c r="Z107" s="476"/>
      <c r="AA107" s="481"/>
      <c r="AB107" s="482"/>
      <c r="AC107" s="448"/>
      <c r="AD107" s="448"/>
      <c r="AE107" s="448"/>
      <c r="AF107" s="227"/>
      <c r="AG107" s="425"/>
      <c r="AH107" s="426"/>
      <c r="AI107" s="426"/>
      <c r="AJ107" s="427"/>
      <c r="AK107" s="191" t="s">
        <v>284</v>
      </c>
      <c r="AL107" s="192"/>
      <c r="AM107" s="431"/>
      <c r="AN107" s="432"/>
      <c r="AO107" s="432"/>
      <c r="AP107" s="433"/>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row>
    <row r="108" spans="1:66" ht="15.75" customHeight="1">
      <c r="A108" s="453" t="s">
        <v>300</v>
      </c>
      <c r="B108" s="456" t="str">
        <f>IF(A108="select","&lt; selezionare la categoria prima di iniziare","")</f>
        <v>&lt; selezionare la categoria prima di iniziare</v>
      </c>
      <c r="C108" s="382"/>
      <c r="D108" s="459"/>
      <c r="E108" s="460"/>
      <c r="F108" s="460"/>
      <c r="G108" s="461"/>
      <c r="H108" s="258"/>
      <c r="I108" s="259"/>
      <c r="J108" s="259"/>
      <c r="K108" s="277"/>
      <c r="L108" s="258"/>
      <c r="M108" s="259"/>
      <c r="N108" s="259"/>
      <c r="O108" s="277"/>
      <c r="P108" s="260"/>
      <c r="Q108" s="261"/>
      <c r="R108" s="468"/>
      <c r="S108" s="469"/>
      <c r="T108" s="469"/>
      <c r="U108" s="469"/>
      <c r="V108" s="469"/>
      <c r="W108" s="469"/>
      <c r="X108" s="469"/>
      <c r="Y108" s="469"/>
      <c r="Z108" s="470"/>
      <c r="AA108" s="477" t="str">
        <f>IF(A108=web!$A$1,web!$A$2,IF(A108=web!$B$1,web!$B$2,IF(A108=web!$C$1,web!$C$2,IF(A108=web!$D$1,web!$D$2,IF(A108=web!$E$1,web!$E$2,IF(A108=web!$F$1,web!$F$2,IF(A108=web!$G$1,web!$G$2,IF(A108=web!$H$1,web!$H$2,IF(A108=web!$I$1,web!$I$2,IF(A108=web!$J$1,web!$J$2,IF(A108=web!$K$1,web!$K$2,IF(A108=web!$L$1,web!$L$2,IF(A108=web!$M$1,web!$M$2,IF(A108=web!$N$1,web!$N$2,IF(A108=web!$O$1,web!$O$2,IF(A108=web!$P$1,web!$P$2,IF(A108=web!$Q$1,web!$Q$2,IF(A108=web!$R$1,web!$R$2,""))))))))))))))))))</f>
        <v/>
      </c>
      <c r="AB108" s="478"/>
      <c r="AC108" s="446"/>
      <c r="AD108" s="446"/>
      <c r="AE108" s="446"/>
      <c r="AF108" s="225" t="str">
        <f>'Fields names'!$A$208</f>
        <v>Certification number</v>
      </c>
      <c r="AG108" s="232"/>
      <c r="AH108" s="225" t="s">
        <v>2318</v>
      </c>
      <c r="AI108" s="225" t="s">
        <v>2319</v>
      </c>
      <c r="AJ108" s="225" t="s">
        <v>2320</v>
      </c>
      <c r="AK108" s="220" t="str">
        <f>'Fields names'!$A$101</f>
        <v>Material Type</v>
      </c>
      <c r="AL108" s="221" t="str">
        <f>'Fields names'!$A$97</f>
        <v>Weight (g)</v>
      </c>
      <c r="AM108" s="164" t="str">
        <f>'Fields names'!$A$83</f>
        <v xml:space="preserve">Does the product contain … ? </v>
      </c>
      <c r="AN108" s="165"/>
      <c r="AO108" s="235" t="str">
        <f>'Fields names'!$A$69</f>
        <v>Type</v>
      </c>
      <c r="AP108" s="217" t="str">
        <f>'Fields names'!$A$70</f>
        <v>Animal</v>
      </c>
      <c r="AQ108" s="29"/>
      <c r="AR108" s="29"/>
    </row>
    <row r="109" spans="1:66" ht="15.75" customHeight="1">
      <c r="A109" s="454"/>
      <c r="B109" s="457"/>
      <c r="C109" s="383"/>
      <c r="D109" s="462"/>
      <c r="E109" s="463"/>
      <c r="F109" s="463"/>
      <c r="G109" s="464"/>
      <c r="H109" s="252"/>
      <c r="I109" s="253"/>
      <c r="J109" s="253"/>
      <c r="K109" s="273"/>
      <c r="L109" s="252"/>
      <c r="M109" s="253"/>
      <c r="N109" s="253"/>
      <c r="O109" s="273"/>
      <c r="P109" s="254"/>
      <c r="Q109" s="255"/>
      <c r="R109" s="471"/>
      <c r="S109" s="472"/>
      <c r="T109" s="472"/>
      <c r="U109" s="472"/>
      <c r="V109" s="472"/>
      <c r="W109" s="472"/>
      <c r="X109" s="472"/>
      <c r="Y109" s="472"/>
      <c r="Z109" s="473"/>
      <c r="AA109" s="479"/>
      <c r="AB109" s="480"/>
      <c r="AC109" s="447"/>
      <c r="AD109" s="447"/>
      <c r="AE109" s="447"/>
      <c r="AF109" s="449"/>
      <c r="AG109" s="363" t="str">
        <f>'Fields names'!$A$250</f>
        <v>Outer</v>
      </c>
      <c r="AH109" s="434" t="s">
        <v>284</v>
      </c>
      <c r="AI109" s="434" t="s">
        <v>284</v>
      </c>
      <c r="AJ109" s="434" t="s">
        <v>284</v>
      </c>
      <c r="AK109" s="190" t="str">
        <f>'Fields names'!$A$102</f>
        <v>Aluminium</v>
      </c>
      <c r="AL109" s="192"/>
      <c r="AM109" s="213" t="str">
        <f>'Fields names'!$A$71</f>
        <v>Leather (Y/N)</v>
      </c>
      <c r="AN109" s="109" t="s">
        <v>284</v>
      </c>
      <c r="AO109" s="240" t="str">
        <f>IF(AN109='drop down choices'!$G$5,"n/a","")</f>
        <v/>
      </c>
      <c r="AP109" s="236" t="str">
        <f>IF(AO109='drop down choices'!$G$5,"n/a","")</f>
        <v/>
      </c>
      <c r="AQ109" s="29"/>
      <c r="AR109" s="29"/>
    </row>
    <row r="110" spans="1:66" ht="15.75" customHeight="1">
      <c r="A110" s="454"/>
      <c r="B110" s="457"/>
      <c r="C110" s="383"/>
      <c r="D110" s="462"/>
      <c r="E110" s="463"/>
      <c r="F110" s="463"/>
      <c r="G110" s="464"/>
      <c r="H110" s="252"/>
      <c r="I110" s="253"/>
      <c r="J110" s="253"/>
      <c r="K110" s="273"/>
      <c r="L110" s="252"/>
      <c r="M110" s="253"/>
      <c r="N110" s="253"/>
      <c r="O110" s="273"/>
      <c r="P110" s="254"/>
      <c r="Q110" s="255"/>
      <c r="R110" s="471"/>
      <c r="S110" s="472"/>
      <c r="T110" s="472"/>
      <c r="U110" s="472"/>
      <c r="V110" s="472"/>
      <c r="W110" s="472"/>
      <c r="X110" s="472"/>
      <c r="Y110" s="472"/>
      <c r="Z110" s="473"/>
      <c r="AA110" s="479"/>
      <c r="AB110" s="480"/>
      <c r="AC110" s="447"/>
      <c r="AD110" s="447"/>
      <c r="AE110" s="447"/>
      <c r="AF110" s="450"/>
      <c r="AG110" s="364"/>
      <c r="AH110" s="435"/>
      <c r="AI110" s="435"/>
      <c r="AJ110" s="435"/>
      <c r="AK110" s="190" t="str">
        <f>'Fields names'!$A$103</f>
        <v>Ferrous Metals</v>
      </c>
      <c r="AL110" s="192"/>
      <c r="AM110" s="214" t="str">
        <f>'Fields names'!$A$72</f>
        <v>Real Feather &amp; Down (Y/N)</v>
      </c>
      <c r="AN110" s="152" t="s">
        <v>284</v>
      </c>
      <c r="AO110" s="237" t="str">
        <f>IF(AN110='drop down choices'!$G$5,"n/a","")</f>
        <v/>
      </c>
      <c r="AP110" s="236" t="str">
        <f>IF(AO110='drop down choices'!$G$5,"n/a","")</f>
        <v/>
      </c>
      <c r="AQ110" s="29"/>
      <c r="AR110" s="29"/>
    </row>
    <row r="111" spans="1:66" ht="15.75" customHeight="1">
      <c r="A111" s="454"/>
      <c r="B111" s="457"/>
      <c r="C111" s="383"/>
      <c r="D111" s="462"/>
      <c r="E111" s="463"/>
      <c r="F111" s="463"/>
      <c r="G111" s="464"/>
      <c r="H111" s="252"/>
      <c r="I111" s="253"/>
      <c r="J111" s="253"/>
      <c r="K111" s="273"/>
      <c r="L111" s="252"/>
      <c r="M111" s="253"/>
      <c r="N111" s="253"/>
      <c r="O111" s="273"/>
      <c r="P111" s="254"/>
      <c r="Q111" s="255"/>
      <c r="R111" s="471"/>
      <c r="S111" s="472"/>
      <c r="T111" s="472"/>
      <c r="U111" s="472"/>
      <c r="V111" s="472"/>
      <c r="W111" s="472"/>
      <c r="X111" s="472"/>
      <c r="Y111" s="472"/>
      <c r="Z111" s="473"/>
      <c r="AA111" s="479"/>
      <c r="AB111" s="480"/>
      <c r="AC111" s="447"/>
      <c r="AD111" s="447"/>
      <c r="AE111" s="447"/>
      <c r="AF111" s="226" t="str">
        <f>'Fields names'!$A$209</f>
        <v>Certification expiry date</v>
      </c>
      <c r="AG111" s="364" t="str">
        <f>'Fields names'!$A$251</f>
        <v>Inner</v>
      </c>
      <c r="AH111" s="434" t="s">
        <v>284</v>
      </c>
      <c r="AI111" s="434" t="s">
        <v>284</v>
      </c>
      <c r="AJ111" s="434" t="s">
        <v>284</v>
      </c>
      <c r="AK111" s="190" t="str">
        <f>'Fields names'!$A$104</f>
        <v>Glass</v>
      </c>
      <c r="AL111" s="192"/>
      <c r="AM111" s="214" t="str">
        <f>'Fields names'!$A$73</f>
        <v>Real Fur (Y/N)</v>
      </c>
      <c r="AN111" s="152" t="s">
        <v>284</v>
      </c>
      <c r="AO111" s="237" t="str">
        <f>IF(AN111='drop down choices'!$G$5,"n/a","")</f>
        <v/>
      </c>
      <c r="AP111" s="236" t="str">
        <f>IF(AO111='drop down choices'!$G$5,"n/a","")</f>
        <v/>
      </c>
      <c r="AQ111" s="29"/>
      <c r="AR111" s="29"/>
    </row>
    <row r="112" spans="1:66" ht="15.75" customHeight="1">
      <c r="A112" s="454"/>
      <c r="B112" s="457"/>
      <c r="C112" s="383"/>
      <c r="D112" s="462"/>
      <c r="E112" s="463"/>
      <c r="F112" s="463"/>
      <c r="G112" s="464"/>
      <c r="H112" s="252"/>
      <c r="I112" s="253"/>
      <c r="J112" s="253"/>
      <c r="K112" s="273"/>
      <c r="L112" s="252"/>
      <c r="M112" s="253"/>
      <c r="N112" s="253"/>
      <c r="O112" s="273"/>
      <c r="P112" s="254"/>
      <c r="Q112" s="255"/>
      <c r="R112" s="471"/>
      <c r="S112" s="472"/>
      <c r="T112" s="472"/>
      <c r="U112" s="472"/>
      <c r="V112" s="472"/>
      <c r="W112" s="472"/>
      <c r="X112" s="472"/>
      <c r="Y112" s="472"/>
      <c r="Z112" s="473"/>
      <c r="AA112" s="479"/>
      <c r="AB112" s="480"/>
      <c r="AC112" s="447"/>
      <c r="AD112" s="447"/>
      <c r="AE112" s="447"/>
      <c r="AF112" s="451"/>
      <c r="AG112" s="364"/>
      <c r="AH112" s="435"/>
      <c r="AI112" s="435"/>
      <c r="AJ112" s="435"/>
      <c r="AK112" s="190" t="str">
        <f>'Fields names'!$A$105</f>
        <v>Paper/Card</v>
      </c>
      <c r="AL112" s="192"/>
      <c r="AM112" s="215" t="str">
        <f>'Fields names'!$A$74</f>
        <v>Natural Components</v>
      </c>
      <c r="AN112" s="109" t="s">
        <v>284</v>
      </c>
      <c r="AO112" s="237" t="str">
        <f>IF(AN112='drop down choices'!$G$5,"n/a","")</f>
        <v/>
      </c>
      <c r="AP112" s="236" t="str">
        <f>IF(AO112='drop down choices'!$G$5,"n/a","")</f>
        <v/>
      </c>
      <c r="AQ112" s="29"/>
      <c r="AR112" s="29"/>
    </row>
    <row r="113" spans="1:66" ht="15.75" customHeight="1">
      <c r="A113" s="454"/>
      <c r="B113" s="457"/>
      <c r="C113" s="383"/>
      <c r="D113" s="462"/>
      <c r="E113" s="463"/>
      <c r="F113" s="463"/>
      <c r="G113" s="464"/>
      <c r="H113" s="252"/>
      <c r="I113" s="253"/>
      <c r="J113" s="253"/>
      <c r="K113" s="273"/>
      <c r="L113" s="252"/>
      <c r="M113" s="253"/>
      <c r="N113" s="253"/>
      <c r="O113" s="273"/>
      <c r="P113" s="254"/>
      <c r="Q113" s="255"/>
      <c r="R113" s="471"/>
      <c r="S113" s="472"/>
      <c r="T113" s="472"/>
      <c r="U113" s="472"/>
      <c r="V113" s="472"/>
      <c r="W113" s="472"/>
      <c r="X113" s="472"/>
      <c r="Y113" s="472"/>
      <c r="Z113" s="473"/>
      <c r="AA113" s="479"/>
      <c r="AB113" s="480"/>
      <c r="AC113" s="447"/>
      <c r="AD113" s="447"/>
      <c r="AE113" s="447"/>
      <c r="AF113" s="452"/>
      <c r="AG113" s="364" t="str">
        <f>'Fields names'!$A$252</f>
        <v>Sole</v>
      </c>
      <c r="AH113" s="434" t="s">
        <v>284</v>
      </c>
      <c r="AI113" s="434" t="s">
        <v>284</v>
      </c>
      <c r="AJ113" s="434" t="s">
        <v>284</v>
      </c>
      <c r="AK113" s="190" t="str">
        <f>'Fields names'!$A$106</f>
        <v>Plastic</v>
      </c>
      <c r="AL113" s="192"/>
      <c r="AM113" s="212" t="str">
        <f>'Fields names'!$A$78</f>
        <v>Brushes / bristles</v>
      </c>
      <c r="AN113" s="109" t="s">
        <v>284</v>
      </c>
      <c r="AO113" s="237" t="str">
        <f>IF(AN113='drop down choices'!$G$5,"n/a","")</f>
        <v/>
      </c>
      <c r="AP113" s="236" t="str">
        <f>IF(AO113='drop down choices'!$G$5,"n/a","")</f>
        <v/>
      </c>
      <c r="AQ113" s="29"/>
      <c r="AR113" s="29"/>
    </row>
    <row r="114" spans="1:66" ht="15.75" customHeight="1">
      <c r="A114" s="454"/>
      <c r="B114" s="457"/>
      <c r="C114" s="383"/>
      <c r="D114" s="462"/>
      <c r="E114" s="463"/>
      <c r="F114" s="463"/>
      <c r="G114" s="464"/>
      <c r="H114" s="252"/>
      <c r="I114" s="253"/>
      <c r="J114" s="253"/>
      <c r="K114" s="273"/>
      <c r="L114" s="252"/>
      <c r="M114" s="253"/>
      <c r="N114" s="253"/>
      <c r="O114" s="273"/>
      <c r="P114" s="254"/>
      <c r="Q114" s="255"/>
      <c r="R114" s="471"/>
      <c r="S114" s="472"/>
      <c r="T114" s="472"/>
      <c r="U114" s="472"/>
      <c r="V114" s="472"/>
      <c r="W114" s="472"/>
      <c r="X114" s="472"/>
      <c r="Y114" s="472"/>
      <c r="Z114" s="473"/>
      <c r="AA114" s="479"/>
      <c r="AB114" s="480"/>
      <c r="AC114" s="447"/>
      <c r="AD114" s="447"/>
      <c r="AE114" s="447"/>
      <c r="AF114" s="226"/>
      <c r="AG114" s="372"/>
      <c r="AH114" s="435"/>
      <c r="AI114" s="435"/>
      <c r="AJ114" s="435"/>
      <c r="AK114" s="190" t="str">
        <f>'Fields names'!$A$107</f>
        <v>Polystyrene</v>
      </c>
      <c r="AL114" s="192"/>
      <c r="AM114" s="212" t="str">
        <f>'Fields names'!$A$58</f>
        <v>Plastic parts in Melamine</v>
      </c>
      <c r="AN114" s="109" t="s">
        <v>284</v>
      </c>
      <c r="AO114" s="237" t="str">
        <f>IF(AN114='drop down choices'!$G$5,"n/a","")</f>
        <v/>
      </c>
      <c r="AP114" s="236" t="str">
        <f>IF(AO114='drop down choices'!$G$5,"n/a","")</f>
        <v/>
      </c>
      <c r="AQ114" s="29"/>
      <c r="AR114" s="29"/>
    </row>
    <row r="115" spans="1:66" ht="15.75" customHeight="1">
      <c r="A115" s="454"/>
      <c r="B115" s="457"/>
      <c r="C115" s="383"/>
      <c r="D115" s="462"/>
      <c r="E115" s="463"/>
      <c r="F115" s="463"/>
      <c r="G115" s="464"/>
      <c r="H115" s="252"/>
      <c r="I115" s="253"/>
      <c r="J115" s="253"/>
      <c r="K115" s="273"/>
      <c r="L115" s="252"/>
      <c r="M115" s="253"/>
      <c r="N115" s="253"/>
      <c r="O115" s="273"/>
      <c r="P115" s="254"/>
      <c r="Q115" s="255"/>
      <c r="R115" s="471"/>
      <c r="S115" s="472"/>
      <c r="T115" s="472"/>
      <c r="U115" s="472"/>
      <c r="V115" s="472"/>
      <c r="W115" s="472"/>
      <c r="X115" s="472"/>
      <c r="Y115" s="472"/>
      <c r="Z115" s="473"/>
      <c r="AA115" s="479"/>
      <c r="AB115" s="480"/>
      <c r="AC115" s="447"/>
      <c r="AD115" s="447"/>
      <c r="AE115" s="447"/>
      <c r="AF115" s="226"/>
      <c r="AG115" s="233"/>
      <c r="AH115" s="223"/>
      <c r="AI115" s="223"/>
      <c r="AJ115" s="228"/>
      <c r="AK115" s="191" t="str">
        <f>'Fields names'!$A$108</f>
        <v>Fabric</v>
      </c>
      <c r="AL115" s="192"/>
      <c r="AM115" s="214" t="str">
        <f>'Fields names'!$A$59</f>
        <v>Plastic parts in Polyamide</v>
      </c>
      <c r="AN115" s="152" t="s">
        <v>284</v>
      </c>
      <c r="AO115" s="238"/>
      <c r="AP115" s="23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row>
    <row r="116" spans="1:66" ht="15.75" customHeight="1">
      <c r="A116" s="454"/>
      <c r="B116" s="457"/>
      <c r="C116" s="383"/>
      <c r="D116" s="462"/>
      <c r="E116" s="463"/>
      <c r="F116" s="463"/>
      <c r="G116" s="464"/>
      <c r="H116" s="252"/>
      <c r="I116" s="253"/>
      <c r="J116" s="253"/>
      <c r="K116" s="273"/>
      <c r="L116" s="252"/>
      <c r="M116" s="253"/>
      <c r="N116" s="253"/>
      <c r="O116" s="273"/>
      <c r="P116" s="254"/>
      <c r="Q116" s="255"/>
      <c r="R116" s="471"/>
      <c r="S116" s="472"/>
      <c r="T116" s="472"/>
      <c r="U116" s="472"/>
      <c r="V116" s="472"/>
      <c r="W116" s="472"/>
      <c r="X116" s="472"/>
      <c r="Y116" s="472"/>
      <c r="Z116" s="473"/>
      <c r="AA116" s="479"/>
      <c r="AB116" s="480"/>
      <c r="AC116" s="447"/>
      <c r="AD116" s="447"/>
      <c r="AE116" s="447"/>
      <c r="AF116" s="226"/>
      <c r="AG116" s="234"/>
      <c r="AH116" s="224"/>
      <c r="AI116" s="224"/>
      <c r="AJ116" s="229"/>
      <c r="AK116" s="191" t="str">
        <f>'Fields names'!$A$109</f>
        <v>Wood</v>
      </c>
      <c r="AL116" s="192"/>
      <c r="AM116" s="214" t="str">
        <f>'Fields names'!$A$79</f>
        <v>Pearls</v>
      </c>
      <c r="AN116" s="152" t="s">
        <v>284</v>
      </c>
      <c r="AO116" s="436" t="str">
        <f>CONCATENATE('Fields names'!$A$82,)</f>
        <v>Please specify Exact Species of pearls</v>
      </c>
      <c r="AP116" s="437"/>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row>
    <row r="117" spans="1:66" ht="15.75" customHeight="1">
      <c r="A117" s="454"/>
      <c r="B117" s="457"/>
      <c r="C117" s="383"/>
      <c r="D117" s="462"/>
      <c r="E117" s="463"/>
      <c r="F117" s="463"/>
      <c r="G117" s="464"/>
      <c r="H117" s="252"/>
      <c r="I117" s="253"/>
      <c r="J117" s="253"/>
      <c r="K117" s="273"/>
      <c r="L117" s="252"/>
      <c r="M117" s="253"/>
      <c r="N117" s="253"/>
      <c r="O117" s="273"/>
      <c r="P117" s="254"/>
      <c r="Q117" s="255"/>
      <c r="R117" s="471"/>
      <c r="S117" s="472"/>
      <c r="T117" s="472"/>
      <c r="U117" s="472"/>
      <c r="V117" s="472"/>
      <c r="W117" s="472"/>
      <c r="X117" s="472"/>
      <c r="Y117" s="472"/>
      <c r="Z117" s="473"/>
      <c r="AA117" s="479"/>
      <c r="AB117" s="480"/>
      <c r="AC117" s="447"/>
      <c r="AD117" s="447"/>
      <c r="AE117" s="447"/>
      <c r="AF117" s="226"/>
      <c r="AG117" s="234"/>
      <c r="AH117" s="224"/>
      <c r="AI117" s="224"/>
      <c r="AJ117" s="229"/>
      <c r="AK117" s="191" t="str">
        <f>'Fields names'!$A$110</f>
        <v>Other Materials</v>
      </c>
      <c r="AL117" s="192"/>
      <c r="AM117" s="212" t="str">
        <f>'Fields names'!$A$80</f>
        <v>Glasses/sunglasses</v>
      </c>
      <c r="AN117" s="109" t="s">
        <v>284</v>
      </c>
      <c r="AO117" s="438"/>
      <c r="AP117" s="43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row>
    <row r="118" spans="1:66" ht="15.75" customHeight="1">
      <c r="A118" s="454"/>
      <c r="B118" s="457"/>
      <c r="C118" s="383"/>
      <c r="D118" s="462"/>
      <c r="E118" s="463"/>
      <c r="F118" s="463"/>
      <c r="G118" s="464"/>
      <c r="H118" s="252"/>
      <c r="I118" s="253"/>
      <c r="J118" s="253"/>
      <c r="K118" s="273"/>
      <c r="L118" s="252"/>
      <c r="M118" s="253"/>
      <c r="N118" s="253"/>
      <c r="O118" s="273"/>
      <c r="P118" s="254"/>
      <c r="Q118" s="255"/>
      <c r="R118" s="471"/>
      <c r="S118" s="472"/>
      <c r="T118" s="472"/>
      <c r="U118" s="472"/>
      <c r="V118" s="472"/>
      <c r="W118" s="472"/>
      <c r="X118" s="472"/>
      <c r="Y118" s="472"/>
      <c r="Z118" s="473"/>
      <c r="AA118" s="479"/>
      <c r="AB118" s="480"/>
      <c r="AC118" s="447"/>
      <c r="AD118" s="447"/>
      <c r="AE118" s="447"/>
      <c r="AF118" s="226"/>
      <c r="AG118" s="234"/>
      <c r="AH118" s="224"/>
      <c r="AI118" s="224"/>
      <c r="AJ118" s="229"/>
      <c r="AK118" s="191" t="s">
        <v>284</v>
      </c>
      <c r="AL118" s="192"/>
      <c r="AM118" s="187"/>
      <c r="AN118" s="188"/>
      <c r="AO118" s="188"/>
      <c r="AP118" s="18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row>
    <row r="119" spans="1:66" ht="15.75" customHeight="1">
      <c r="A119" s="454"/>
      <c r="B119" s="457"/>
      <c r="C119" s="383"/>
      <c r="D119" s="462"/>
      <c r="E119" s="463"/>
      <c r="F119" s="463"/>
      <c r="G119" s="464"/>
      <c r="H119" s="252"/>
      <c r="I119" s="253"/>
      <c r="J119" s="253"/>
      <c r="K119" s="273"/>
      <c r="L119" s="252"/>
      <c r="M119" s="253"/>
      <c r="N119" s="253"/>
      <c r="O119" s="273"/>
      <c r="P119" s="254"/>
      <c r="Q119" s="255"/>
      <c r="R119" s="471"/>
      <c r="S119" s="472"/>
      <c r="T119" s="472"/>
      <c r="U119" s="472"/>
      <c r="V119" s="472"/>
      <c r="W119" s="472"/>
      <c r="X119" s="472"/>
      <c r="Y119" s="472"/>
      <c r="Z119" s="473"/>
      <c r="AA119" s="479"/>
      <c r="AB119" s="480"/>
      <c r="AC119" s="447"/>
      <c r="AD119" s="447"/>
      <c r="AE119" s="447"/>
      <c r="AF119" s="226"/>
      <c r="AG119" s="440" t="str">
        <f>'Fields names'!$A$219</f>
        <v>Gift box included Y/N</v>
      </c>
      <c r="AH119" s="441"/>
      <c r="AI119" s="442"/>
      <c r="AJ119" s="109" t="s">
        <v>284</v>
      </c>
      <c r="AK119" s="191" t="s">
        <v>284</v>
      </c>
      <c r="AL119" s="192"/>
      <c r="AM119" s="443" t="str">
        <f>'Fields names'!$A$63</f>
        <v>Textile Construction</v>
      </c>
      <c r="AN119" s="444"/>
      <c r="AO119" s="444"/>
      <c r="AP119" s="445"/>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row>
    <row r="120" spans="1:66" ht="15.75" customHeight="1">
      <c r="A120" s="454"/>
      <c r="B120" s="457"/>
      <c r="C120" s="383"/>
      <c r="D120" s="462"/>
      <c r="E120" s="463"/>
      <c r="F120" s="463"/>
      <c r="G120" s="464"/>
      <c r="H120" s="252"/>
      <c r="I120" s="253"/>
      <c r="J120" s="253"/>
      <c r="K120" s="273"/>
      <c r="L120" s="252"/>
      <c r="M120" s="253"/>
      <c r="N120" s="253"/>
      <c r="O120" s="273"/>
      <c r="P120" s="254"/>
      <c r="Q120" s="255"/>
      <c r="R120" s="471"/>
      <c r="S120" s="472"/>
      <c r="T120" s="472"/>
      <c r="U120" s="472"/>
      <c r="V120" s="472"/>
      <c r="W120" s="472"/>
      <c r="X120" s="472"/>
      <c r="Y120" s="472"/>
      <c r="Z120" s="473"/>
      <c r="AA120" s="479"/>
      <c r="AB120" s="480"/>
      <c r="AC120" s="447"/>
      <c r="AD120" s="447"/>
      <c r="AE120" s="447"/>
      <c r="AF120" s="226"/>
      <c r="AG120" s="440" t="str">
        <f>'Fields names'!$A$219</f>
        <v>Gift box included Y/N</v>
      </c>
      <c r="AH120" s="441"/>
      <c r="AI120" s="442"/>
      <c r="AJ120" s="109" t="s">
        <v>284</v>
      </c>
      <c r="AK120" s="191" t="s">
        <v>284</v>
      </c>
      <c r="AL120" s="192"/>
      <c r="AM120" s="410" t="s">
        <v>284</v>
      </c>
      <c r="AN120" s="411"/>
      <c r="AO120" s="411"/>
      <c r="AP120" s="412"/>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row>
    <row r="121" spans="1:66" ht="15.75" customHeight="1">
      <c r="A121" s="454"/>
      <c r="B121" s="457"/>
      <c r="C121" s="383"/>
      <c r="D121" s="462"/>
      <c r="E121" s="463"/>
      <c r="F121" s="463"/>
      <c r="G121" s="464"/>
      <c r="H121" s="252"/>
      <c r="I121" s="253"/>
      <c r="J121" s="253"/>
      <c r="K121" s="273"/>
      <c r="L121" s="252"/>
      <c r="M121" s="253"/>
      <c r="N121" s="253"/>
      <c r="O121" s="273"/>
      <c r="P121" s="254"/>
      <c r="Q121" s="255"/>
      <c r="R121" s="471"/>
      <c r="S121" s="472"/>
      <c r="T121" s="472"/>
      <c r="U121" s="472"/>
      <c r="V121" s="472"/>
      <c r="W121" s="472"/>
      <c r="X121" s="472"/>
      <c r="Y121" s="472"/>
      <c r="Z121" s="473"/>
      <c r="AA121" s="479"/>
      <c r="AB121" s="480"/>
      <c r="AC121" s="447"/>
      <c r="AD121" s="447"/>
      <c r="AE121" s="447"/>
      <c r="AF121" s="226"/>
      <c r="AG121" s="234"/>
      <c r="AH121" s="224"/>
      <c r="AI121" s="224"/>
      <c r="AJ121" s="229"/>
      <c r="AK121" s="191" t="s">
        <v>284</v>
      </c>
      <c r="AL121" s="192"/>
      <c r="AM121" s="410"/>
      <c r="AN121" s="411"/>
      <c r="AO121" s="411"/>
      <c r="AP121" s="412"/>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row>
    <row r="122" spans="1:66" ht="15.75" customHeight="1">
      <c r="A122" s="454"/>
      <c r="B122" s="457"/>
      <c r="C122" s="383"/>
      <c r="D122" s="462"/>
      <c r="E122" s="463"/>
      <c r="F122" s="463"/>
      <c r="G122" s="464"/>
      <c r="H122" s="252"/>
      <c r="I122" s="253"/>
      <c r="J122" s="253"/>
      <c r="K122" s="273"/>
      <c r="L122" s="252"/>
      <c r="M122" s="253"/>
      <c r="N122" s="253"/>
      <c r="O122" s="273"/>
      <c r="P122" s="254"/>
      <c r="Q122" s="255"/>
      <c r="R122" s="471"/>
      <c r="S122" s="472"/>
      <c r="T122" s="472"/>
      <c r="U122" s="472"/>
      <c r="V122" s="472"/>
      <c r="W122" s="472"/>
      <c r="X122" s="472"/>
      <c r="Y122" s="472"/>
      <c r="Z122" s="473"/>
      <c r="AA122" s="479"/>
      <c r="AB122" s="480"/>
      <c r="AC122" s="447"/>
      <c r="AD122" s="447"/>
      <c r="AE122" s="447"/>
      <c r="AF122" s="226"/>
      <c r="AG122" s="413" t="str">
        <f>'Fields names'!$A$216</f>
        <v>Fit advice for customer</v>
      </c>
      <c r="AH122" s="414"/>
      <c r="AI122" s="414"/>
      <c r="AJ122" s="415"/>
      <c r="AK122" s="191" t="s">
        <v>284</v>
      </c>
      <c r="AL122" s="192"/>
      <c r="AM122" s="416" t="str">
        <f>'Fields names'!$A$60</f>
        <v>Customs
Tariff Number</v>
      </c>
      <c r="AN122" s="417"/>
      <c r="AO122" s="417"/>
      <c r="AP122" s="418"/>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row>
    <row r="123" spans="1:66" ht="15.75" customHeight="1">
      <c r="A123" s="454"/>
      <c r="B123" s="457"/>
      <c r="C123" s="383"/>
      <c r="D123" s="462"/>
      <c r="E123" s="463"/>
      <c r="F123" s="463"/>
      <c r="G123" s="464"/>
      <c r="H123" s="252"/>
      <c r="I123" s="253"/>
      <c r="J123" s="253"/>
      <c r="K123" s="273"/>
      <c r="L123" s="252"/>
      <c r="M123" s="253"/>
      <c r="N123" s="253"/>
      <c r="O123" s="273"/>
      <c r="P123" s="254"/>
      <c r="Q123" s="255"/>
      <c r="R123" s="471"/>
      <c r="S123" s="472"/>
      <c r="T123" s="472"/>
      <c r="U123" s="472"/>
      <c r="V123" s="472"/>
      <c r="W123" s="472"/>
      <c r="X123" s="472"/>
      <c r="Y123" s="472"/>
      <c r="Z123" s="473"/>
      <c r="AA123" s="479"/>
      <c r="AB123" s="480"/>
      <c r="AC123" s="447"/>
      <c r="AD123" s="447"/>
      <c r="AE123" s="447"/>
      <c r="AF123" s="226"/>
      <c r="AG123" s="419"/>
      <c r="AH123" s="420"/>
      <c r="AI123" s="420"/>
      <c r="AJ123" s="421"/>
      <c r="AK123" s="191" t="s">
        <v>284</v>
      </c>
      <c r="AL123" s="192"/>
      <c r="AM123" s="428"/>
      <c r="AN123" s="429"/>
      <c r="AO123" s="429"/>
      <c r="AP123" s="430"/>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row>
    <row r="124" spans="1:66" ht="15.75" customHeight="1">
      <c r="A124" s="454"/>
      <c r="B124" s="457"/>
      <c r="C124" s="383"/>
      <c r="D124" s="462"/>
      <c r="E124" s="463"/>
      <c r="F124" s="463"/>
      <c r="G124" s="464"/>
      <c r="H124" s="252"/>
      <c r="I124" s="253"/>
      <c r="J124" s="253"/>
      <c r="K124" s="273"/>
      <c r="L124" s="252"/>
      <c r="M124" s="253"/>
      <c r="N124" s="253"/>
      <c r="O124" s="273"/>
      <c r="P124" s="254"/>
      <c r="Q124" s="255"/>
      <c r="R124" s="471"/>
      <c r="S124" s="472"/>
      <c r="T124" s="472"/>
      <c r="U124" s="472"/>
      <c r="V124" s="472"/>
      <c r="W124" s="472"/>
      <c r="X124" s="472"/>
      <c r="Y124" s="472"/>
      <c r="Z124" s="473"/>
      <c r="AA124" s="479"/>
      <c r="AB124" s="480"/>
      <c r="AC124" s="447"/>
      <c r="AD124" s="447"/>
      <c r="AE124" s="447"/>
      <c r="AF124" s="226"/>
      <c r="AG124" s="422"/>
      <c r="AH124" s="423"/>
      <c r="AI124" s="423"/>
      <c r="AJ124" s="424"/>
      <c r="AK124" s="191" t="s">
        <v>284</v>
      </c>
      <c r="AL124" s="192"/>
      <c r="AM124" s="428"/>
      <c r="AN124" s="429"/>
      <c r="AO124" s="429"/>
      <c r="AP124" s="430"/>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5" spans="1:66" ht="15.75" customHeight="1">
      <c r="A125" s="454"/>
      <c r="B125" s="457"/>
      <c r="C125" s="383"/>
      <c r="D125" s="462"/>
      <c r="E125" s="463"/>
      <c r="F125" s="463"/>
      <c r="G125" s="464"/>
      <c r="H125" s="252"/>
      <c r="I125" s="253"/>
      <c r="J125" s="253"/>
      <c r="K125" s="273"/>
      <c r="L125" s="252"/>
      <c r="M125" s="253"/>
      <c r="N125" s="253"/>
      <c r="O125" s="273"/>
      <c r="P125" s="254"/>
      <c r="Q125" s="255"/>
      <c r="R125" s="471"/>
      <c r="S125" s="472"/>
      <c r="T125" s="472"/>
      <c r="U125" s="472"/>
      <c r="V125" s="472"/>
      <c r="W125" s="472"/>
      <c r="X125" s="472"/>
      <c r="Y125" s="472"/>
      <c r="Z125" s="473"/>
      <c r="AA125" s="479"/>
      <c r="AB125" s="480"/>
      <c r="AC125" s="447"/>
      <c r="AD125" s="447"/>
      <c r="AE125" s="447"/>
      <c r="AF125" s="226"/>
      <c r="AG125" s="422"/>
      <c r="AH125" s="423"/>
      <c r="AI125" s="423"/>
      <c r="AJ125" s="424"/>
      <c r="AK125" s="191" t="s">
        <v>284</v>
      </c>
      <c r="AL125" s="192"/>
      <c r="AM125" s="431"/>
      <c r="AN125" s="432"/>
      <c r="AO125" s="432"/>
      <c r="AP125" s="433"/>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row>
    <row r="126" spans="1:66" ht="15.75" customHeight="1">
      <c r="A126" s="454"/>
      <c r="B126" s="457"/>
      <c r="C126" s="383"/>
      <c r="D126" s="462"/>
      <c r="E126" s="463"/>
      <c r="F126" s="463"/>
      <c r="G126" s="464"/>
      <c r="H126" s="252"/>
      <c r="I126" s="253"/>
      <c r="J126" s="253"/>
      <c r="K126" s="273"/>
      <c r="L126" s="252"/>
      <c r="M126" s="253"/>
      <c r="N126" s="253"/>
      <c r="O126" s="273"/>
      <c r="P126" s="254"/>
      <c r="Q126" s="255"/>
      <c r="R126" s="471"/>
      <c r="S126" s="472"/>
      <c r="T126" s="472"/>
      <c r="U126" s="472"/>
      <c r="V126" s="472"/>
      <c r="W126" s="472"/>
      <c r="X126" s="472"/>
      <c r="Y126" s="472"/>
      <c r="Z126" s="473"/>
      <c r="AA126" s="479"/>
      <c r="AB126" s="480"/>
      <c r="AC126" s="447"/>
      <c r="AD126" s="447"/>
      <c r="AE126" s="447"/>
      <c r="AF126" s="226"/>
      <c r="AG126" s="422"/>
      <c r="AH126" s="423"/>
      <c r="AI126" s="423"/>
      <c r="AJ126" s="424"/>
      <c r="AK126" s="191" t="s">
        <v>284</v>
      </c>
      <c r="AL126" s="192"/>
      <c r="AM126" s="431"/>
      <c r="AN126" s="432"/>
      <c r="AO126" s="432"/>
      <c r="AP126" s="433"/>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row>
    <row r="127" spans="1:66" ht="10.5" customHeight="1">
      <c r="A127" s="455"/>
      <c r="B127" s="458"/>
      <c r="C127" s="384"/>
      <c r="D127" s="465"/>
      <c r="E127" s="466"/>
      <c r="F127" s="466"/>
      <c r="G127" s="467"/>
      <c r="H127" s="274"/>
      <c r="I127" s="275"/>
      <c r="J127" s="275"/>
      <c r="K127" s="276"/>
      <c r="L127" s="274"/>
      <c r="M127" s="275"/>
      <c r="N127" s="275"/>
      <c r="O127" s="276"/>
      <c r="P127" s="256"/>
      <c r="Q127" s="257"/>
      <c r="R127" s="474"/>
      <c r="S127" s="475"/>
      <c r="T127" s="475"/>
      <c r="U127" s="475"/>
      <c r="V127" s="475"/>
      <c r="W127" s="475"/>
      <c r="X127" s="475"/>
      <c r="Y127" s="475"/>
      <c r="Z127" s="476"/>
      <c r="AA127" s="481"/>
      <c r="AB127" s="482"/>
      <c r="AC127" s="448"/>
      <c r="AD127" s="448"/>
      <c r="AE127" s="448"/>
      <c r="AF127" s="227"/>
      <c r="AG127" s="425"/>
      <c r="AH127" s="426"/>
      <c r="AI127" s="426"/>
      <c r="AJ127" s="427"/>
      <c r="AK127" s="191" t="s">
        <v>284</v>
      </c>
      <c r="AL127" s="192"/>
      <c r="AM127" s="431"/>
      <c r="AN127" s="432"/>
      <c r="AO127" s="432"/>
      <c r="AP127" s="433"/>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row>
    <row r="128" spans="1:66" ht="15.75" customHeight="1">
      <c r="A128" s="453" t="s">
        <v>300</v>
      </c>
      <c r="B128" s="456" t="str">
        <f>IF(A128="select","&lt; selezionare la categoria prima di iniziare","")</f>
        <v>&lt; selezionare la categoria prima di iniziare</v>
      </c>
      <c r="C128" s="382"/>
      <c r="D128" s="459"/>
      <c r="E128" s="460"/>
      <c r="F128" s="460"/>
      <c r="G128" s="461"/>
      <c r="H128" s="258"/>
      <c r="I128" s="259"/>
      <c r="J128" s="259"/>
      <c r="K128" s="277"/>
      <c r="L128" s="258"/>
      <c r="M128" s="259"/>
      <c r="N128" s="259"/>
      <c r="O128" s="277"/>
      <c r="P128" s="260"/>
      <c r="Q128" s="261"/>
      <c r="R128" s="468"/>
      <c r="S128" s="469"/>
      <c r="T128" s="469"/>
      <c r="U128" s="469"/>
      <c r="V128" s="469"/>
      <c r="W128" s="469"/>
      <c r="X128" s="469"/>
      <c r="Y128" s="469"/>
      <c r="Z128" s="470"/>
      <c r="AA128" s="477" t="str">
        <f>IF(A128=web!$A$1,web!$A$2,IF(A128=web!$B$1,web!$B$2,IF(A128=web!$C$1,web!$C$2,IF(A128=web!$D$1,web!$D$2,IF(A128=web!$E$1,web!$E$2,IF(A128=web!$F$1,web!$F$2,IF(A128=web!$G$1,web!$G$2,IF(A128=web!$H$1,web!$H$2,IF(A128=web!$I$1,web!$I$2,IF(A128=web!$J$1,web!$J$2,IF(A128=web!$K$1,web!$K$2,IF(A128=web!$L$1,web!$L$2,IF(A128=web!$M$1,web!$M$2,IF(A128=web!$N$1,web!$N$2,IF(A128=web!$O$1,web!$O$2,IF(A128=web!$P$1,web!$P$2,IF(A128=web!$Q$1,web!$Q$2,IF(A128=web!$R$1,web!$R$2,""))))))))))))))))))</f>
        <v/>
      </c>
      <c r="AB128" s="478"/>
      <c r="AC128" s="446"/>
      <c r="AD128" s="446"/>
      <c r="AE128" s="446"/>
      <c r="AF128" s="225" t="str">
        <f>'Fields names'!$A$208</f>
        <v>Certification number</v>
      </c>
      <c r="AG128" s="232"/>
      <c r="AH128" s="225" t="s">
        <v>2318</v>
      </c>
      <c r="AI128" s="225" t="s">
        <v>2319</v>
      </c>
      <c r="AJ128" s="225" t="s">
        <v>2320</v>
      </c>
      <c r="AK128" s="220" t="str">
        <f>'Fields names'!$A$101</f>
        <v>Material Type</v>
      </c>
      <c r="AL128" s="221" t="str">
        <f>'Fields names'!$A$97</f>
        <v>Weight (g)</v>
      </c>
      <c r="AM128" s="164" t="str">
        <f>'Fields names'!$A$83</f>
        <v xml:space="preserve">Does the product contain … ? </v>
      </c>
      <c r="AN128" s="165"/>
      <c r="AO128" s="235" t="str">
        <f>'Fields names'!$A$69</f>
        <v>Type</v>
      </c>
      <c r="AP128" s="217" t="str">
        <f>'Fields names'!$A$70</f>
        <v>Animal</v>
      </c>
      <c r="AQ128" s="29"/>
      <c r="AR128" s="29"/>
    </row>
    <row r="129" spans="1:66" ht="15.75" customHeight="1">
      <c r="A129" s="454"/>
      <c r="B129" s="457"/>
      <c r="C129" s="383"/>
      <c r="D129" s="462"/>
      <c r="E129" s="463"/>
      <c r="F129" s="463"/>
      <c r="G129" s="464"/>
      <c r="H129" s="252"/>
      <c r="I129" s="253"/>
      <c r="J129" s="253"/>
      <c r="K129" s="273"/>
      <c r="L129" s="252"/>
      <c r="M129" s="253"/>
      <c r="N129" s="253"/>
      <c r="O129" s="273"/>
      <c r="P129" s="254"/>
      <c r="Q129" s="255"/>
      <c r="R129" s="471"/>
      <c r="S129" s="472"/>
      <c r="T129" s="472"/>
      <c r="U129" s="472"/>
      <c r="V129" s="472"/>
      <c r="W129" s="472"/>
      <c r="X129" s="472"/>
      <c r="Y129" s="472"/>
      <c r="Z129" s="473"/>
      <c r="AA129" s="479"/>
      <c r="AB129" s="480"/>
      <c r="AC129" s="447"/>
      <c r="AD129" s="447"/>
      <c r="AE129" s="447"/>
      <c r="AF129" s="449"/>
      <c r="AG129" s="363" t="str">
        <f>'Fields names'!$A$250</f>
        <v>Outer</v>
      </c>
      <c r="AH129" s="434" t="s">
        <v>284</v>
      </c>
      <c r="AI129" s="434" t="s">
        <v>284</v>
      </c>
      <c r="AJ129" s="434" t="s">
        <v>284</v>
      </c>
      <c r="AK129" s="190" t="str">
        <f>'Fields names'!$A$102</f>
        <v>Aluminium</v>
      </c>
      <c r="AL129" s="192"/>
      <c r="AM129" s="213" t="str">
        <f>'Fields names'!$A$71</f>
        <v>Leather (Y/N)</v>
      </c>
      <c r="AN129" s="109" t="s">
        <v>284</v>
      </c>
      <c r="AO129" s="240" t="str">
        <f>IF(AN129='drop down choices'!$G$5,"n/a","")</f>
        <v/>
      </c>
      <c r="AP129" s="236" t="str">
        <f>IF(AO129='drop down choices'!$G$5,"n/a","")</f>
        <v/>
      </c>
      <c r="AQ129" s="29"/>
      <c r="AR129" s="29"/>
    </row>
    <row r="130" spans="1:66" ht="15.75" customHeight="1">
      <c r="A130" s="454"/>
      <c r="B130" s="457"/>
      <c r="C130" s="383"/>
      <c r="D130" s="462"/>
      <c r="E130" s="463"/>
      <c r="F130" s="463"/>
      <c r="G130" s="464"/>
      <c r="H130" s="252"/>
      <c r="I130" s="253"/>
      <c r="J130" s="253"/>
      <c r="K130" s="273"/>
      <c r="L130" s="252"/>
      <c r="M130" s="253"/>
      <c r="N130" s="253"/>
      <c r="O130" s="273"/>
      <c r="P130" s="254"/>
      <c r="Q130" s="255"/>
      <c r="R130" s="471"/>
      <c r="S130" s="472"/>
      <c r="T130" s="472"/>
      <c r="U130" s="472"/>
      <c r="V130" s="472"/>
      <c r="W130" s="472"/>
      <c r="X130" s="472"/>
      <c r="Y130" s="472"/>
      <c r="Z130" s="473"/>
      <c r="AA130" s="479"/>
      <c r="AB130" s="480"/>
      <c r="AC130" s="447"/>
      <c r="AD130" s="447"/>
      <c r="AE130" s="447"/>
      <c r="AF130" s="450"/>
      <c r="AG130" s="364"/>
      <c r="AH130" s="435"/>
      <c r="AI130" s="435"/>
      <c r="AJ130" s="435"/>
      <c r="AK130" s="190" t="str">
        <f>'Fields names'!$A$103</f>
        <v>Ferrous Metals</v>
      </c>
      <c r="AL130" s="192"/>
      <c r="AM130" s="214" t="str">
        <f>'Fields names'!$A$72</f>
        <v>Real Feather &amp; Down (Y/N)</v>
      </c>
      <c r="AN130" s="152" t="s">
        <v>284</v>
      </c>
      <c r="AO130" s="237" t="str">
        <f>IF(AN130='drop down choices'!$G$5,"n/a","")</f>
        <v/>
      </c>
      <c r="AP130" s="236" t="str">
        <f>IF(AO130='drop down choices'!$G$5,"n/a","")</f>
        <v/>
      </c>
      <c r="AQ130" s="29"/>
      <c r="AR130" s="29"/>
    </row>
    <row r="131" spans="1:66" ht="15.75" customHeight="1">
      <c r="A131" s="454"/>
      <c r="B131" s="457"/>
      <c r="C131" s="383"/>
      <c r="D131" s="462"/>
      <c r="E131" s="463"/>
      <c r="F131" s="463"/>
      <c r="G131" s="464"/>
      <c r="H131" s="252"/>
      <c r="I131" s="253"/>
      <c r="J131" s="253"/>
      <c r="K131" s="273"/>
      <c r="L131" s="252"/>
      <c r="M131" s="253"/>
      <c r="N131" s="253"/>
      <c r="O131" s="273"/>
      <c r="P131" s="254"/>
      <c r="Q131" s="255"/>
      <c r="R131" s="471"/>
      <c r="S131" s="472"/>
      <c r="T131" s="472"/>
      <c r="U131" s="472"/>
      <c r="V131" s="472"/>
      <c r="W131" s="472"/>
      <c r="X131" s="472"/>
      <c r="Y131" s="472"/>
      <c r="Z131" s="473"/>
      <c r="AA131" s="479"/>
      <c r="AB131" s="480"/>
      <c r="AC131" s="447"/>
      <c r="AD131" s="447"/>
      <c r="AE131" s="447"/>
      <c r="AF131" s="226" t="str">
        <f>'Fields names'!$A$209</f>
        <v>Certification expiry date</v>
      </c>
      <c r="AG131" s="364" t="str">
        <f>'Fields names'!$A$251</f>
        <v>Inner</v>
      </c>
      <c r="AH131" s="434" t="s">
        <v>284</v>
      </c>
      <c r="AI131" s="434" t="s">
        <v>284</v>
      </c>
      <c r="AJ131" s="434" t="s">
        <v>284</v>
      </c>
      <c r="AK131" s="190" t="str">
        <f>'Fields names'!$A$104</f>
        <v>Glass</v>
      </c>
      <c r="AL131" s="192"/>
      <c r="AM131" s="214" t="str">
        <f>'Fields names'!$A$73</f>
        <v>Real Fur (Y/N)</v>
      </c>
      <c r="AN131" s="152" t="s">
        <v>284</v>
      </c>
      <c r="AO131" s="237" t="str">
        <f>IF(AN131='drop down choices'!$G$5,"n/a","")</f>
        <v/>
      </c>
      <c r="AP131" s="236" t="str">
        <f>IF(AO131='drop down choices'!$G$5,"n/a","")</f>
        <v/>
      </c>
      <c r="AQ131" s="29"/>
      <c r="AR131" s="29"/>
    </row>
    <row r="132" spans="1:66" ht="15.75" customHeight="1">
      <c r="A132" s="454"/>
      <c r="B132" s="457"/>
      <c r="C132" s="383"/>
      <c r="D132" s="462"/>
      <c r="E132" s="463"/>
      <c r="F132" s="463"/>
      <c r="G132" s="464"/>
      <c r="H132" s="252"/>
      <c r="I132" s="253"/>
      <c r="J132" s="253"/>
      <c r="K132" s="273"/>
      <c r="L132" s="252"/>
      <c r="M132" s="253"/>
      <c r="N132" s="253"/>
      <c r="O132" s="273"/>
      <c r="P132" s="254"/>
      <c r="Q132" s="255"/>
      <c r="R132" s="471"/>
      <c r="S132" s="472"/>
      <c r="T132" s="472"/>
      <c r="U132" s="472"/>
      <c r="V132" s="472"/>
      <c r="W132" s="472"/>
      <c r="X132" s="472"/>
      <c r="Y132" s="472"/>
      <c r="Z132" s="473"/>
      <c r="AA132" s="479"/>
      <c r="AB132" s="480"/>
      <c r="AC132" s="447"/>
      <c r="AD132" s="447"/>
      <c r="AE132" s="447"/>
      <c r="AF132" s="451"/>
      <c r="AG132" s="364"/>
      <c r="AH132" s="435"/>
      <c r="AI132" s="435"/>
      <c r="AJ132" s="435"/>
      <c r="AK132" s="190" t="str">
        <f>'Fields names'!$A$105</f>
        <v>Paper/Card</v>
      </c>
      <c r="AL132" s="192"/>
      <c r="AM132" s="215" t="str">
        <f>'Fields names'!$A$74</f>
        <v>Natural Components</v>
      </c>
      <c r="AN132" s="109" t="s">
        <v>284</v>
      </c>
      <c r="AO132" s="237" t="str">
        <f>IF(AN132='drop down choices'!$G$5,"n/a","")</f>
        <v/>
      </c>
      <c r="AP132" s="236" t="str">
        <f>IF(AO132='drop down choices'!$G$5,"n/a","")</f>
        <v/>
      </c>
      <c r="AQ132" s="29"/>
      <c r="AR132" s="29"/>
    </row>
    <row r="133" spans="1:66" ht="15.75" customHeight="1">
      <c r="A133" s="454"/>
      <c r="B133" s="457"/>
      <c r="C133" s="383"/>
      <c r="D133" s="462"/>
      <c r="E133" s="463"/>
      <c r="F133" s="463"/>
      <c r="G133" s="464"/>
      <c r="H133" s="252"/>
      <c r="I133" s="253"/>
      <c r="J133" s="253"/>
      <c r="K133" s="273"/>
      <c r="L133" s="252"/>
      <c r="M133" s="253"/>
      <c r="N133" s="253"/>
      <c r="O133" s="273"/>
      <c r="P133" s="254"/>
      <c r="Q133" s="255"/>
      <c r="R133" s="471"/>
      <c r="S133" s="472"/>
      <c r="T133" s="472"/>
      <c r="U133" s="472"/>
      <c r="V133" s="472"/>
      <c r="W133" s="472"/>
      <c r="X133" s="472"/>
      <c r="Y133" s="472"/>
      <c r="Z133" s="473"/>
      <c r="AA133" s="479"/>
      <c r="AB133" s="480"/>
      <c r="AC133" s="447"/>
      <c r="AD133" s="447"/>
      <c r="AE133" s="447"/>
      <c r="AF133" s="452"/>
      <c r="AG133" s="364" t="str">
        <f>'Fields names'!$A$252</f>
        <v>Sole</v>
      </c>
      <c r="AH133" s="434" t="s">
        <v>284</v>
      </c>
      <c r="AI133" s="434" t="s">
        <v>284</v>
      </c>
      <c r="AJ133" s="434" t="s">
        <v>284</v>
      </c>
      <c r="AK133" s="190" t="str">
        <f>'Fields names'!$A$106</f>
        <v>Plastic</v>
      </c>
      <c r="AL133" s="192"/>
      <c r="AM133" s="212" t="str">
        <f>'Fields names'!$A$78</f>
        <v>Brushes / bristles</v>
      </c>
      <c r="AN133" s="109" t="s">
        <v>284</v>
      </c>
      <c r="AO133" s="237" t="str">
        <f>IF(AN133='drop down choices'!$G$5,"n/a","")</f>
        <v/>
      </c>
      <c r="AP133" s="236" t="str">
        <f>IF(AO133='drop down choices'!$G$5,"n/a","")</f>
        <v/>
      </c>
      <c r="AQ133" s="29"/>
      <c r="AR133" s="29"/>
    </row>
    <row r="134" spans="1:66" ht="15.75" customHeight="1">
      <c r="A134" s="454"/>
      <c r="B134" s="457"/>
      <c r="C134" s="383"/>
      <c r="D134" s="462"/>
      <c r="E134" s="463"/>
      <c r="F134" s="463"/>
      <c r="G134" s="464"/>
      <c r="H134" s="252"/>
      <c r="I134" s="253"/>
      <c r="J134" s="253"/>
      <c r="K134" s="273"/>
      <c r="L134" s="252"/>
      <c r="M134" s="253"/>
      <c r="N134" s="253"/>
      <c r="O134" s="273"/>
      <c r="P134" s="254"/>
      <c r="Q134" s="255"/>
      <c r="R134" s="471"/>
      <c r="S134" s="472"/>
      <c r="T134" s="472"/>
      <c r="U134" s="472"/>
      <c r="V134" s="472"/>
      <c r="W134" s="472"/>
      <c r="X134" s="472"/>
      <c r="Y134" s="472"/>
      <c r="Z134" s="473"/>
      <c r="AA134" s="479"/>
      <c r="AB134" s="480"/>
      <c r="AC134" s="447"/>
      <c r="AD134" s="447"/>
      <c r="AE134" s="447"/>
      <c r="AF134" s="226"/>
      <c r="AG134" s="372"/>
      <c r="AH134" s="435"/>
      <c r="AI134" s="435"/>
      <c r="AJ134" s="435"/>
      <c r="AK134" s="190" t="str">
        <f>'Fields names'!$A$107</f>
        <v>Polystyrene</v>
      </c>
      <c r="AL134" s="192"/>
      <c r="AM134" s="212" t="str">
        <f>'Fields names'!$A$58</f>
        <v>Plastic parts in Melamine</v>
      </c>
      <c r="AN134" s="109" t="s">
        <v>284</v>
      </c>
      <c r="AO134" s="237" t="str">
        <f>IF(AN134='drop down choices'!$G$5,"n/a","")</f>
        <v/>
      </c>
      <c r="AP134" s="236" t="str">
        <f>IF(AO134='drop down choices'!$G$5,"n/a","")</f>
        <v/>
      </c>
      <c r="AQ134" s="29"/>
      <c r="AR134" s="29"/>
    </row>
    <row r="135" spans="1:66" ht="15.75" customHeight="1">
      <c r="A135" s="454"/>
      <c r="B135" s="457"/>
      <c r="C135" s="383"/>
      <c r="D135" s="462"/>
      <c r="E135" s="463"/>
      <c r="F135" s="463"/>
      <c r="G135" s="464"/>
      <c r="H135" s="252"/>
      <c r="I135" s="253"/>
      <c r="J135" s="253"/>
      <c r="K135" s="273"/>
      <c r="L135" s="252"/>
      <c r="M135" s="253"/>
      <c r="N135" s="253"/>
      <c r="O135" s="273"/>
      <c r="P135" s="254"/>
      <c r="Q135" s="255"/>
      <c r="R135" s="471"/>
      <c r="S135" s="472"/>
      <c r="T135" s="472"/>
      <c r="U135" s="472"/>
      <c r="V135" s="472"/>
      <c r="W135" s="472"/>
      <c r="X135" s="472"/>
      <c r="Y135" s="472"/>
      <c r="Z135" s="473"/>
      <c r="AA135" s="479"/>
      <c r="AB135" s="480"/>
      <c r="AC135" s="447"/>
      <c r="AD135" s="447"/>
      <c r="AE135" s="447"/>
      <c r="AF135" s="226"/>
      <c r="AG135" s="233"/>
      <c r="AH135" s="223"/>
      <c r="AI135" s="223"/>
      <c r="AJ135" s="228"/>
      <c r="AK135" s="191" t="str">
        <f>'Fields names'!$A$108</f>
        <v>Fabric</v>
      </c>
      <c r="AL135" s="192"/>
      <c r="AM135" s="214" t="str">
        <f>'Fields names'!$A$59</f>
        <v>Plastic parts in Polyamide</v>
      </c>
      <c r="AN135" s="152" t="s">
        <v>284</v>
      </c>
      <c r="AO135" s="238"/>
      <c r="AP135" s="23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row>
    <row r="136" spans="1:66" ht="15.75" customHeight="1">
      <c r="A136" s="454"/>
      <c r="B136" s="457"/>
      <c r="C136" s="383"/>
      <c r="D136" s="462"/>
      <c r="E136" s="463"/>
      <c r="F136" s="463"/>
      <c r="G136" s="464"/>
      <c r="H136" s="252"/>
      <c r="I136" s="253"/>
      <c r="J136" s="253"/>
      <c r="K136" s="273"/>
      <c r="L136" s="252"/>
      <c r="M136" s="253"/>
      <c r="N136" s="253"/>
      <c r="O136" s="273"/>
      <c r="P136" s="254"/>
      <c r="Q136" s="255"/>
      <c r="R136" s="471"/>
      <c r="S136" s="472"/>
      <c r="T136" s="472"/>
      <c r="U136" s="472"/>
      <c r="V136" s="472"/>
      <c r="W136" s="472"/>
      <c r="X136" s="472"/>
      <c r="Y136" s="472"/>
      <c r="Z136" s="473"/>
      <c r="AA136" s="479"/>
      <c r="AB136" s="480"/>
      <c r="AC136" s="447"/>
      <c r="AD136" s="447"/>
      <c r="AE136" s="447"/>
      <c r="AF136" s="226"/>
      <c r="AG136" s="234"/>
      <c r="AH136" s="224"/>
      <c r="AI136" s="224"/>
      <c r="AJ136" s="229"/>
      <c r="AK136" s="191" t="str">
        <f>'Fields names'!$A$109</f>
        <v>Wood</v>
      </c>
      <c r="AL136" s="192"/>
      <c r="AM136" s="214" t="str">
        <f>'Fields names'!$A$79</f>
        <v>Pearls</v>
      </c>
      <c r="AN136" s="152" t="s">
        <v>284</v>
      </c>
      <c r="AO136" s="436" t="str">
        <f>CONCATENATE('Fields names'!$A$82,)</f>
        <v>Please specify Exact Species of pearls</v>
      </c>
      <c r="AP136" s="437"/>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row>
    <row r="137" spans="1:66" ht="15.75" customHeight="1">
      <c r="A137" s="454"/>
      <c r="B137" s="457"/>
      <c r="C137" s="383"/>
      <c r="D137" s="462"/>
      <c r="E137" s="463"/>
      <c r="F137" s="463"/>
      <c r="G137" s="464"/>
      <c r="H137" s="252"/>
      <c r="I137" s="253"/>
      <c r="J137" s="253"/>
      <c r="K137" s="273"/>
      <c r="L137" s="252"/>
      <c r="M137" s="253"/>
      <c r="N137" s="253"/>
      <c r="O137" s="273"/>
      <c r="P137" s="254"/>
      <c r="Q137" s="255"/>
      <c r="R137" s="471"/>
      <c r="S137" s="472"/>
      <c r="T137" s="472"/>
      <c r="U137" s="472"/>
      <c r="V137" s="472"/>
      <c r="W137" s="472"/>
      <c r="X137" s="472"/>
      <c r="Y137" s="472"/>
      <c r="Z137" s="473"/>
      <c r="AA137" s="479"/>
      <c r="AB137" s="480"/>
      <c r="AC137" s="447"/>
      <c r="AD137" s="447"/>
      <c r="AE137" s="447"/>
      <c r="AF137" s="226"/>
      <c r="AG137" s="234"/>
      <c r="AH137" s="224"/>
      <c r="AI137" s="224"/>
      <c r="AJ137" s="229"/>
      <c r="AK137" s="191" t="str">
        <f>'Fields names'!$A$110</f>
        <v>Other Materials</v>
      </c>
      <c r="AL137" s="192"/>
      <c r="AM137" s="212" t="str">
        <f>'Fields names'!$A$80</f>
        <v>Glasses/sunglasses</v>
      </c>
      <c r="AN137" s="109" t="s">
        <v>284</v>
      </c>
      <c r="AO137" s="438"/>
      <c r="AP137" s="43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row>
    <row r="138" spans="1:66" ht="15.75" customHeight="1">
      <c r="A138" s="454"/>
      <c r="B138" s="457"/>
      <c r="C138" s="383"/>
      <c r="D138" s="462"/>
      <c r="E138" s="463"/>
      <c r="F138" s="463"/>
      <c r="G138" s="464"/>
      <c r="H138" s="252"/>
      <c r="I138" s="253"/>
      <c r="J138" s="253"/>
      <c r="K138" s="273"/>
      <c r="L138" s="252"/>
      <c r="M138" s="253"/>
      <c r="N138" s="253"/>
      <c r="O138" s="273"/>
      <c r="P138" s="254"/>
      <c r="Q138" s="255"/>
      <c r="R138" s="471"/>
      <c r="S138" s="472"/>
      <c r="T138" s="472"/>
      <c r="U138" s="472"/>
      <c r="V138" s="472"/>
      <c r="W138" s="472"/>
      <c r="X138" s="472"/>
      <c r="Y138" s="472"/>
      <c r="Z138" s="473"/>
      <c r="AA138" s="479"/>
      <c r="AB138" s="480"/>
      <c r="AC138" s="447"/>
      <c r="AD138" s="447"/>
      <c r="AE138" s="447"/>
      <c r="AF138" s="226"/>
      <c r="AG138" s="234"/>
      <c r="AH138" s="224"/>
      <c r="AI138" s="224"/>
      <c r="AJ138" s="229"/>
      <c r="AK138" s="191" t="s">
        <v>284</v>
      </c>
      <c r="AL138" s="192"/>
      <c r="AM138" s="187"/>
      <c r="AN138" s="188"/>
      <c r="AO138" s="188"/>
      <c r="AP138" s="18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row>
    <row r="139" spans="1:66" ht="15.75" customHeight="1">
      <c r="A139" s="454"/>
      <c r="B139" s="457"/>
      <c r="C139" s="383"/>
      <c r="D139" s="462"/>
      <c r="E139" s="463"/>
      <c r="F139" s="463"/>
      <c r="G139" s="464"/>
      <c r="H139" s="252"/>
      <c r="I139" s="253"/>
      <c r="J139" s="253"/>
      <c r="K139" s="273"/>
      <c r="L139" s="252"/>
      <c r="M139" s="253"/>
      <c r="N139" s="253"/>
      <c r="O139" s="273"/>
      <c r="P139" s="254"/>
      <c r="Q139" s="255"/>
      <c r="R139" s="471"/>
      <c r="S139" s="472"/>
      <c r="T139" s="472"/>
      <c r="U139" s="472"/>
      <c r="V139" s="472"/>
      <c r="W139" s="472"/>
      <c r="X139" s="472"/>
      <c r="Y139" s="472"/>
      <c r="Z139" s="473"/>
      <c r="AA139" s="479"/>
      <c r="AB139" s="480"/>
      <c r="AC139" s="447"/>
      <c r="AD139" s="447"/>
      <c r="AE139" s="447"/>
      <c r="AF139" s="226"/>
      <c r="AG139" s="440" t="str">
        <f>'Fields names'!$A$219</f>
        <v>Gift box included Y/N</v>
      </c>
      <c r="AH139" s="441"/>
      <c r="AI139" s="442"/>
      <c r="AJ139" s="109" t="s">
        <v>284</v>
      </c>
      <c r="AK139" s="191" t="s">
        <v>284</v>
      </c>
      <c r="AL139" s="192"/>
      <c r="AM139" s="443" t="str">
        <f>'Fields names'!$A$63</f>
        <v>Textile Construction</v>
      </c>
      <c r="AN139" s="444"/>
      <c r="AO139" s="444"/>
      <c r="AP139" s="445"/>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row>
    <row r="140" spans="1:66" ht="15.75" customHeight="1">
      <c r="A140" s="454"/>
      <c r="B140" s="457"/>
      <c r="C140" s="383"/>
      <c r="D140" s="462"/>
      <c r="E140" s="463"/>
      <c r="F140" s="463"/>
      <c r="G140" s="464"/>
      <c r="H140" s="252"/>
      <c r="I140" s="253"/>
      <c r="J140" s="253"/>
      <c r="K140" s="273"/>
      <c r="L140" s="252"/>
      <c r="M140" s="253"/>
      <c r="N140" s="253"/>
      <c r="O140" s="273"/>
      <c r="P140" s="254"/>
      <c r="Q140" s="255"/>
      <c r="R140" s="471"/>
      <c r="S140" s="472"/>
      <c r="T140" s="472"/>
      <c r="U140" s="472"/>
      <c r="V140" s="472"/>
      <c r="W140" s="472"/>
      <c r="X140" s="472"/>
      <c r="Y140" s="472"/>
      <c r="Z140" s="473"/>
      <c r="AA140" s="479"/>
      <c r="AB140" s="480"/>
      <c r="AC140" s="447"/>
      <c r="AD140" s="447"/>
      <c r="AE140" s="447"/>
      <c r="AF140" s="226"/>
      <c r="AG140" s="440" t="str">
        <f>'Fields names'!$A$219</f>
        <v>Gift box included Y/N</v>
      </c>
      <c r="AH140" s="441"/>
      <c r="AI140" s="442"/>
      <c r="AJ140" s="109" t="s">
        <v>284</v>
      </c>
      <c r="AK140" s="191" t="s">
        <v>284</v>
      </c>
      <c r="AL140" s="192"/>
      <c r="AM140" s="410" t="s">
        <v>284</v>
      </c>
      <c r="AN140" s="411"/>
      <c r="AO140" s="411"/>
      <c r="AP140" s="412"/>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row>
    <row r="141" spans="1:66" ht="15.75" customHeight="1">
      <c r="A141" s="454"/>
      <c r="B141" s="457"/>
      <c r="C141" s="383"/>
      <c r="D141" s="462"/>
      <c r="E141" s="463"/>
      <c r="F141" s="463"/>
      <c r="G141" s="464"/>
      <c r="H141" s="252"/>
      <c r="I141" s="253"/>
      <c r="J141" s="253"/>
      <c r="K141" s="273"/>
      <c r="L141" s="252"/>
      <c r="M141" s="253"/>
      <c r="N141" s="253"/>
      <c r="O141" s="273"/>
      <c r="P141" s="254"/>
      <c r="Q141" s="255"/>
      <c r="R141" s="471"/>
      <c r="S141" s="472"/>
      <c r="T141" s="472"/>
      <c r="U141" s="472"/>
      <c r="V141" s="472"/>
      <c r="W141" s="472"/>
      <c r="X141" s="472"/>
      <c r="Y141" s="472"/>
      <c r="Z141" s="473"/>
      <c r="AA141" s="479"/>
      <c r="AB141" s="480"/>
      <c r="AC141" s="447"/>
      <c r="AD141" s="447"/>
      <c r="AE141" s="447"/>
      <c r="AF141" s="226"/>
      <c r="AG141" s="234"/>
      <c r="AH141" s="224"/>
      <c r="AI141" s="224"/>
      <c r="AJ141" s="229"/>
      <c r="AK141" s="191" t="s">
        <v>284</v>
      </c>
      <c r="AL141" s="192"/>
      <c r="AM141" s="410"/>
      <c r="AN141" s="411"/>
      <c r="AO141" s="411"/>
      <c r="AP141" s="412"/>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row>
    <row r="142" spans="1:66" ht="15.75" customHeight="1">
      <c r="A142" s="454"/>
      <c r="B142" s="457"/>
      <c r="C142" s="383"/>
      <c r="D142" s="462"/>
      <c r="E142" s="463"/>
      <c r="F142" s="463"/>
      <c r="G142" s="464"/>
      <c r="H142" s="252"/>
      <c r="I142" s="253"/>
      <c r="J142" s="253"/>
      <c r="K142" s="273"/>
      <c r="L142" s="252"/>
      <c r="M142" s="253"/>
      <c r="N142" s="253"/>
      <c r="O142" s="273"/>
      <c r="P142" s="254"/>
      <c r="Q142" s="255"/>
      <c r="R142" s="471"/>
      <c r="S142" s="472"/>
      <c r="T142" s="472"/>
      <c r="U142" s="472"/>
      <c r="V142" s="472"/>
      <c r="W142" s="472"/>
      <c r="X142" s="472"/>
      <c r="Y142" s="472"/>
      <c r="Z142" s="473"/>
      <c r="AA142" s="479"/>
      <c r="AB142" s="480"/>
      <c r="AC142" s="447"/>
      <c r="AD142" s="447"/>
      <c r="AE142" s="447"/>
      <c r="AF142" s="226"/>
      <c r="AG142" s="413" t="str">
        <f>'Fields names'!$A$216</f>
        <v>Fit advice for customer</v>
      </c>
      <c r="AH142" s="414"/>
      <c r="AI142" s="414"/>
      <c r="AJ142" s="415"/>
      <c r="AK142" s="191" t="s">
        <v>284</v>
      </c>
      <c r="AL142" s="192"/>
      <c r="AM142" s="416" t="str">
        <f>'Fields names'!$A$60</f>
        <v>Customs
Tariff Number</v>
      </c>
      <c r="AN142" s="417"/>
      <c r="AO142" s="417"/>
      <c r="AP142" s="418"/>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row>
    <row r="143" spans="1:66" ht="15.75" customHeight="1">
      <c r="A143" s="454"/>
      <c r="B143" s="457"/>
      <c r="C143" s="383"/>
      <c r="D143" s="462"/>
      <c r="E143" s="463"/>
      <c r="F143" s="463"/>
      <c r="G143" s="464"/>
      <c r="H143" s="252"/>
      <c r="I143" s="253"/>
      <c r="J143" s="253"/>
      <c r="K143" s="273"/>
      <c r="L143" s="252"/>
      <c r="M143" s="253"/>
      <c r="N143" s="253"/>
      <c r="O143" s="273"/>
      <c r="P143" s="254"/>
      <c r="Q143" s="255"/>
      <c r="R143" s="471"/>
      <c r="S143" s="472"/>
      <c r="T143" s="472"/>
      <c r="U143" s="472"/>
      <c r="V143" s="472"/>
      <c r="W143" s="472"/>
      <c r="X143" s="472"/>
      <c r="Y143" s="472"/>
      <c r="Z143" s="473"/>
      <c r="AA143" s="479"/>
      <c r="AB143" s="480"/>
      <c r="AC143" s="447"/>
      <c r="AD143" s="447"/>
      <c r="AE143" s="447"/>
      <c r="AF143" s="226"/>
      <c r="AG143" s="419"/>
      <c r="AH143" s="420"/>
      <c r="AI143" s="420"/>
      <c r="AJ143" s="421"/>
      <c r="AK143" s="191" t="s">
        <v>284</v>
      </c>
      <c r="AL143" s="192"/>
      <c r="AM143" s="428"/>
      <c r="AN143" s="429"/>
      <c r="AO143" s="429"/>
      <c r="AP143" s="430"/>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row>
    <row r="144" spans="1:66" ht="15.75" customHeight="1">
      <c r="A144" s="454"/>
      <c r="B144" s="457"/>
      <c r="C144" s="383"/>
      <c r="D144" s="462"/>
      <c r="E144" s="463"/>
      <c r="F144" s="463"/>
      <c r="G144" s="464"/>
      <c r="H144" s="252"/>
      <c r="I144" s="253"/>
      <c r="J144" s="253"/>
      <c r="K144" s="273"/>
      <c r="L144" s="252"/>
      <c r="M144" s="253"/>
      <c r="N144" s="253"/>
      <c r="O144" s="273"/>
      <c r="P144" s="254"/>
      <c r="Q144" s="255"/>
      <c r="R144" s="471"/>
      <c r="S144" s="472"/>
      <c r="T144" s="472"/>
      <c r="U144" s="472"/>
      <c r="V144" s="472"/>
      <c r="W144" s="472"/>
      <c r="X144" s="472"/>
      <c r="Y144" s="472"/>
      <c r="Z144" s="473"/>
      <c r="AA144" s="479"/>
      <c r="AB144" s="480"/>
      <c r="AC144" s="447"/>
      <c r="AD144" s="447"/>
      <c r="AE144" s="447"/>
      <c r="AF144" s="226"/>
      <c r="AG144" s="422"/>
      <c r="AH144" s="423"/>
      <c r="AI144" s="423"/>
      <c r="AJ144" s="424"/>
      <c r="AK144" s="191" t="s">
        <v>284</v>
      </c>
      <c r="AL144" s="192"/>
      <c r="AM144" s="428"/>
      <c r="AN144" s="429"/>
      <c r="AO144" s="429"/>
      <c r="AP144" s="430"/>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row>
    <row r="145" spans="1:66" ht="15.75" customHeight="1">
      <c r="A145" s="454"/>
      <c r="B145" s="457"/>
      <c r="C145" s="383"/>
      <c r="D145" s="462"/>
      <c r="E145" s="463"/>
      <c r="F145" s="463"/>
      <c r="G145" s="464"/>
      <c r="H145" s="252"/>
      <c r="I145" s="253"/>
      <c r="J145" s="253"/>
      <c r="K145" s="273"/>
      <c r="L145" s="252"/>
      <c r="M145" s="253"/>
      <c r="N145" s="253"/>
      <c r="O145" s="273"/>
      <c r="P145" s="254"/>
      <c r="Q145" s="255"/>
      <c r="R145" s="471"/>
      <c r="S145" s="472"/>
      <c r="T145" s="472"/>
      <c r="U145" s="472"/>
      <c r="V145" s="472"/>
      <c r="W145" s="472"/>
      <c r="X145" s="472"/>
      <c r="Y145" s="472"/>
      <c r="Z145" s="473"/>
      <c r="AA145" s="479"/>
      <c r="AB145" s="480"/>
      <c r="AC145" s="447"/>
      <c r="AD145" s="447"/>
      <c r="AE145" s="447"/>
      <c r="AF145" s="226"/>
      <c r="AG145" s="422"/>
      <c r="AH145" s="423"/>
      <c r="AI145" s="423"/>
      <c r="AJ145" s="424"/>
      <c r="AK145" s="191" t="s">
        <v>284</v>
      </c>
      <c r="AL145" s="192"/>
      <c r="AM145" s="431"/>
      <c r="AN145" s="432"/>
      <c r="AO145" s="432"/>
      <c r="AP145" s="433"/>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row>
    <row r="146" spans="1:66" ht="15.75" customHeight="1">
      <c r="A146" s="454"/>
      <c r="B146" s="457"/>
      <c r="C146" s="383"/>
      <c r="D146" s="462"/>
      <c r="E146" s="463"/>
      <c r="F146" s="463"/>
      <c r="G146" s="464"/>
      <c r="H146" s="252"/>
      <c r="I146" s="253"/>
      <c r="J146" s="253"/>
      <c r="K146" s="273"/>
      <c r="L146" s="252"/>
      <c r="M146" s="253"/>
      <c r="N146" s="253"/>
      <c r="O146" s="273"/>
      <c r="P146" s="254"/>
      <c r="Q146" s="255"/>
      <c r="R146" s="471"/>
      <c r="S146" s="472"/>
      <c r="T146" s="472"/>
      <c r="U146" s="472"/>
      <c r="V146" s="472"/>
      <c r="W146" s="472"/>
      <c r="X146" s="472"/>
      <c r="Y146" s="472"/>
      <c r="Z146" s="473"/>
      <c r="AA146" s="479"/>
      <c r="AB146" s="480"/>
      <c r="AC146" s="447"/>
      <c r="AD146" s="447"/>
      <c r="AE146" s="447"/>
      <c r="AF146" s="226"/>
      <c r="AG146" s="422"/>
      <c r="AH146" s="423"/>
      <c r="AI146" s="423"/>
      <c r="AJ146" s="424"/>
      <c r="AK146" s="191" t="s">
        <v>284</v>
      </c>
      <c r="AL146" s="192"/>
      <c r="AM146" s="431"/>
      <c r="AN146" s="432"/>
      <c r="AO146" s="432"/>
      <c r="AP146" s="433"/>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row>
    <row r="147" spans="1:66" ht="10.5" customHeight="1">
      <c r="A147" s="455"/>
      <c r="B147" s="458"/>
      <c r="C147" s="384"/>
      <c r="D147" s="465"/>
      <c r="E147" s="466"/>
      <c r="F147" s="466"/>
      <c r="G147" s="467"/>
      <c r="H147" s="274"/>
      <c r="I147" s="275"/>
      <c r="J147" s="275"/>
      <c r="K147" s="276"/>
      <c r="L147" s="274"/>
      <c r="M147" s="275"/>
      <c r="N147" s="275"/>
      <c r="O147" s="276"/>
      <c r="P147" s="256"/>
      <c r="Q147" s="257"/>
      <c r="R147" s="474"/>
      <c r="S147" s="475"/>
      <c r="T147" s="475"/>
      <c r="U147" s="475"/>
      <c r="V147" s="475"/>
      <c r="W147" s="475"/>
      <c r="X147" s="475"/>
      <c r="Y147" s="475"/>
      <c r="Z147" s="476"/>
      <c r="AA147" s="481"/>
      <c r="AB147" s="482"/>
      <c r="AC147" s="448"/>
      <c r="AD147" s="448"/>
      <c r="AE147" s="448"/>
      <c r="AF147" s="227"/>
      <c r="AG147" s="425"/>
      <c r="AH147" s="426"/>
      <c r="AI147" s="426"/>
      <c r="AJ147" s="427"/>
      <c r="AK147" s="191" t="s">
        <v>284</v>
      </c>
      <c r="AL147" s="192"/>
      <c r="AM147" s="431"/>
      <c r="AN147" s="432"/>
      <c r="AO147" s="432"/>
      <c r="AP147" s="433"/>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row>
    <row r="148" spans="1:66" ht="15.75" customHeight="1">
      <c r="A148" s="453" t="s">
        <v>300</v>
      </c>
      <c r="B148" s="456" t="str">
        <f>IF(A148="select","&lt; selezionare la categoria prima di iniziare","")</f>
        <v>&lt; selezionare la categoria prima di iniziare</v>
      </c>
      <c r="C148" s="382"/>
      <c r="D148" s="459"/>
      <c r="E148" s="460"/>
      <c r="F148" s="460"/>
      <c r="G148" s="461"/>
      <c r="H148" s="258"/>
      <c r="I148" s="259"/>
      <c r="J148" s="259"/>
      <c r="K148" s="277"/>
      <c r="L148" s="258"/>
      <c r="M148" s="259"/>
      <c r="N148" s="259"/>
      <c r="O148" s="277"/>
      <c r="P148" s="260"/>
      <c r="Q148" s="261"/>
      <c r="R148" s="468"/>
      <c r="S148" s="469"/>
      <c r="T148" s="469"/>
      <c r="U148" s="469"/>
      <c r="V148" s="469"/>
      <c r="W148" s="469"/>
      <c r="X148" s="469"/>
      <c r="Y148" s="469"/>
      <c r="Z148" s="470"/>
      <c r="AA148" s="477" t="str">
        <f>IF(A148=web!$A$1,web!$A$2,IF(A148=web!$B$1,web!$B$2,IF(A148=web!$C$1,web!$C$2,IF(A148=web!$D$1,web!$D$2,IF(A148=web!$E$1,web!$E$2,IF(A148=web!$F$1,web!$F$2,IF(A148=web!$G$1,web!$G$2,IF(A148=web!$H$1,web!$H$2,IF(A148=web!$I$1,web!$I$2,IF(A148=web!$J$1,web!$J$2,IF(A148=web!$K$1,web!$K$2,IF(A148=web!$L$1,web!$L$2,IF(A148=web!$M$1,web!$M$2,IF(A148=web!$N$1,web!$N$2,IF(A148=web!$O$1,web!$O$2,IF(A148=web!$P$1,web!$P$2,IF(A148=web!$Q$1,web!$Q$2,IF(A148=web!$R$1,web!$R$2,""))))))))))))))))))</f>
        <v/>
      </c>
      <c r="AB148" s="478"/>
      <c r="AC148" s="446"/>
      <c r="AD148" s="446"/>
      <c r="AE148" s="446"/>
      <c r="AF148" s="225" t="str">
        <f>'Fields names'!$A$208</f>
        <v>Certification number</v>
      </c>
      <c r="AG148" s="232"/>
      <c r="AH148" s="225" t="s">
        <v>2318</v>
      </c>
      <c r="AI148" s="225" t="s">
        <v>2319</v>
      </c>
      <c r="AJ148" s="225" t="s">
        <v>2320</v>
      </c>
      <c r="AK148" s="220" t="str">
        <f>'Fields names'!$A$101</f>
        <v>Material Type</v>
      </c>
      <c r="AL148" s="221" t="str">
        <f>'Fields names'!$A$97</f>
        <v>Weight (g)</v>
      </c>
      <c r="AM148" s="164" t="str">
        <f>'Fields names'!$A$83</f>
        <v xml:space="preserve">Does the product contain … ? </v>
      </c>
      <c r="AN148" s="165"/>
      <c r="AO148" s="235" t="str">
        <f>'Fields names'!$A$69</f>
        <v>Type</v>
      </c>
      <c r="AP148" s="217" t="str">
        <f>'Fields names'!$A$70</f>
        <v>Animal</v>
      </c>
      <c r="AQ148" s="29"/>
      <c r="AR148" s="29"/>
    </row>
    <row r="149" spans="1:66" ht="15.75" customHeight="1">
      <c r="A149" s="454"/>
      <c r="B149" s="457"/>
      <c r="C149" s="383"/>
      <c r="D149" s="462"/>
      <c r="E149" s="463"/>
      <c r="F149" s="463"/>
      <c r="G149" s="464"/>
      <c r="H149" s="252"/>
      <c r="I149" s="253"/>
      <c r="J149" s="253"/>
      <c r="K149" s="273"/>
      <c r="L149" s="252"/>
      <c r="M149" s="253"/>
      <c r="N149" s="253"/>
      <c r="O149" s="273"/>
      <c r="P149" s="254"/>
      <c r="Q149" s="255"/>
      <c r="R149" s="471"/>
      <c r="S149" s="472"/>
      <c r="T149" s="472"/>
      <c r="U149" s="472"/>
      <c r="V149" s="472"/>
      <c r="W149" s="472"/>
      <c r="X149" s="472"/>
      <c r="Y149" s="472"/>
      <c r="Z149" s="473"/>
      <c r="AA149" s="479"/>
      <c r="AB149" s="480"/>
      <c r="AC149" s="447"/>
      <c r="AD149" s="447"/>
      <c r="AE149" s="447"/>
      <c r="AF149" s="449"/>
      <c r="AG149" s="363" t="str">
        <f>'Fields names'!$A$250</f>
        <v>Outer</v>
      </c>
      <c r="AH149" s="434" t="s">
        <v>284</v>
      </c>
      <c r="AI149" s="434" t="s">
        <v>284</v>
      </c>
      <c r="AJ149" s="434" t="s">
        <v>284</v>
      </c>
      <c r="AK149" s="190" t="str">
        <f>'Fields names'!$A$102</f>
        <v>Aluminium</v>
      </c>
      <c r="AL149" s="192"/>
      <c r="AM149" s="213" t="str">
        <f>'Fields names'!$A$71</f>
        <v>Leather (Y/N)</v>
      </c>
      <c r="AN149" s="109" t="s">
        <v>284</v>
      </c>
      <c r="AO149" s="240" t="str">
        <f>IF(AN149='drop down choices'!$G$5,"n/a","")</f>
        <v/>
      </c>
      <c r="AP149" s="236" t="str">
        <f>IF(AO149='drop down choices'!$G$5,"n/a","")</f>
        <v/>
      </c>
      <c r="AQ149" s="29"/>
      <c r="AR149" s="29"/>
    </row>
    <row r="150" spans="1:66" ht="15.75" customHeight="1">
      <c r="A150" s="454"/>
      <c r="B150" s="457"/>
      <c r="C150" s="383"/>
      <c r="D150" s="462"/>
      <c r="E150" s="463"/>
      <c r="F150" s="463"/>
      <c r="G150" s="464"/>
      <c r="H150" s="252"/>
      <c r="I150" s="253"/>
      <c r="J150" s="253"/>
      <c r="K150" s="273"/>
      <c r="L150" s="252"/>
      <c r="M150" s="253"/>
      <c r="N150" s="253"/>
      <c r="O150" s="273"/>
      <c r="P150" s="254"/>
      <c r="Q150" s="255"/>
      <c r="R150" s="471"/>
      <c r="S150" s="472"/>
      <c r="T150" s="472"/>
      <c r="U150" s="472"/>
      <c r="V150" s="472"/>
      <c r="W150" s="472"/>
      <c r="X150" s="472"/>
      <c r="Y150" s="472"/>
      <c r="Z150" s="473"/>
      <c r="AA150" s="479"/>
      <c r="AB150" s="480"/>
      <c r="AC150" s="447"/>
      <c r="AD150" s="447"/>
      <c r="AE150" s="447"/>
      <c r="AF150" s="450"/>
      <c r="AG150" s="364"/>
      <c r="AH150" s="435"/>
      <c r="AI150" s="435"/>
      <c r="AJ150" s="435"/>
      <c r="AK150" s="190" t="str">
        <f>'Fields names'!$A$103</f>
        <v>Ferrous Metals</v>
      </c>
      <c r="AL150" s="192"/>
      <c r="AM150" s="214" t="str">
        <f>'Fields names'!$A$72</f>
        <v>Real Feather &amp; Down (Y/N)</v>
      </c>
      <c r="AN150" s="152" t="s">
        <v>284</v>
      </c>
      <c r="AO150" s="237" t="str">
        <f>IF(AN150='drop down choices'!$G$5,"n/a","")</f>
        <v/>
      </c>
      <c r="AP150" s="236" t="str">
        <f>IF(AO150='drop down choices'!$G$5,"n/a","")</f>
        <v/>
      </c>
      <c r="AQ150" s="29"/>
      <c r="AR150" s="29"/>
    </row>
    <row r="151" spans="1:66" ht="15.75" customHeight="1">
      <c r="A151" s="454"/>
      <c r="B151" s="457"/>
      <c r="C151" s="383"/>
      <c r="D151" s="462"/>
      <c r="E151" s="463"/>
      <c r="F151" s="463"/>
      <c r="G151" s="464"/>
      <c r="H151" s="252"/>
      <c r="I151" s="253"/>
      <c r="J151" s="253"/>
      <c r="K151" s="273"/>
      <c r="L151" s="252"/>
      <c r="M151" s="253"/>
      <c r="N151" s="253"/>
      <c r="O151" s="273"/>
      <c r="P151" s="254"/>
      <c r="Q151" s="255"/>
      <c r="R151" s="471"/>
      <c r="S151" s="472"/>
      <c r="T151" s="472"/>
      <c r="U151" s="472"/>
      <c r="V151" s="472"/>
      <c r="W151" s="472"/>
      <c r="X151" s="472"/>
      <c r="Y151" s="472"/>
      <c r="Z151" s="473"/>
      <c r="AA151" s="479"/>
      <c r="AB151" s="480"/>
      <c r="AC151" s="447"/>
      <c r="AD151" s="447"/>
      <c r="AE151" s="447"/>
      <c r="AF151" s="226" t="str">
        <f>'Fields names'!$A$209</f>
        <v>Certification expiry date</v>
      </c>
      <c r="AG151" s="364" t="str">
        <f>'Fields names'!$A$251</f>
        <v>Inner</v>
      </c>
      <c r="AH151" s="434" t="s">
        <v>284</v>
      </c>
      <c r="AI151" s="434" t="s">
        <v>284</v>
      </c>
      <c r="AJ151" s="434" t="s">
        <v>284</v>
      </c>
      <c r="AK151" s="190" t="str">
        <f>'Fields names'!$A$104</f>
        <v>Glass</v>
      </c>
      <c r="AL151" s="192"/>
      <c r="AM151" s="214" t="str">
        <f>'Fields names'!$A$73</f>
        <v>Real Fur (Y/N)</v>
      </c>
      <c r="AN151" s="152" t="s">
        <v>284</v>
      </c>
      <c r="AO151" s="237" t="str">
        <f>IF(AN151='drop down choices'!$G$5,"n/a","")</f>
        <v/>
      </c>
      <c r="AP151" s="236" t="str">
        <f>IF(AO151='drop down choices'!$G$5,"n/a","")</f>
        <v/>
      </c>
      <c r="AQ151" s="29"/>
      <c r="AR151" s="29"/>
    </row>
    <row r="152" spans="1:66" ht="15.75" customHeight="1">
      <c r="A152" s="454"/>
      <c r="B152" s="457"/>
      <c r="C152" s="383"/>
      <c r="D152" s="462"/>
      <c r="E152" s="463"/>
      <c r="F152" s="463"/>
      <c r="G152" s="464"/>
      <c r="H152" s="252"/>
      <c r="I152" s="253"/>
      <c r="J152" s="253"/>
      <c r="K152" s="273"/>
      <c r="L152" s="252"/>
      <c r="M152" s="253"/>
      <c r="N152" s="253"/>
      <c r="O152" s="273"/>
      <c r="P152" s="254"/>
      <c r="Q152" s="255"/>
      <c r="R152" s="471"/>
      <c r="S152" s="472"/>
      <c r="T152" s="472"/>
      <c r="U152" s="472"/>
      <c r="V152" s="472"/>
      <c r="W152" s="472"/>
      <c r="X152" s="472"/>
      <c r="Y152" s="472"/>
      <c r="Z152" s="473"/>
      <c r="AA152" s="479"/>
      <c r="AB152" s="480"/>
      <c r="AC152" s="447"/>
      <c r="AD152" s="447"/>
      <c r="AE152" s="447"/>
      <c r="AF152" s="451"/>
      <c r="AG152" s="364"/>
      <c r="AH152" s="435"/>
      <c r="AI152" s="435"/>
      <c r="AJ152" s="435"/>
      <c r="AK152" s="190" t="str">
        <f>'Fields names'!$A$105</f>
        <v>Paper/Card</v>
      </c>
      <c r="AL152" s="192"/>
      <c r="AM152" s="215" t="str">
        <f>'Fields names'!$A$74</f>
        <v>Natural Components</v>
      </c>
      <c r="AN152" s="109" t="s">
        <v>284</v>
      </c>
      <c r="AO152" s="237" t="str">
        <f>IF(AN152='drop down choices'!$G$5,"n/a","")</f>
        <v/>
      </c>
      <c r="AP152" s="236" t="str">
        <f>IF(AO152='drop down choices'!$G$5,"n/a","")</f>
        <v/>
      </c>
      <c r="AQ152" s="29"/>
      <c r="AR152" s="29"/>
    </row>
    <row r="153" spans="1:66" ht="15.75" customHeight="1">
      <c r="A153" s="454"/>
      <c r="B153" s="457"/>
      <c r="C153" s="383"/>
      <c r="D153" s="462"/>
      <c r="E153" s="463"/>
      <c r="F153" s="463"/>
      <c r="G153" s="464"/>
      <c r="H153" s="252"/>
      <c r="I153" s="253"/>
      <c r="J153" s="253"/>
      <c r="K153" s="273"/>
      <c r="L153" s="252"/>
      <c r="M153" s="253"/>
      <c r="N153" s="253"/>
      <c r="O153" s="273"/>
      <c r="P153" s="254"/>
      <c r="Q153" s="255"/>
      <c r="R153" s="471"/>
      <c r="S153" s="472"/>
      <c r="T153" s="472"/>
      <c r="U153" s="472"/>
      <c r="V153" s="472"/>
      <c r="W153" s="472"/>
      <c r="X153" s="472"/>
      <c r="Y153" s="472"/>
      <c r="Z153" s="473"/>
      <c r="AA153" s="479"/>
      <c r="AB153" s="480"/>
      <c r="AC153" s="447"/>
      <c r="AD153" s="447"/>
      <c r="AE153" s="447"/>
      <c r="AF153" s="452"/>
      <c r="AG153" s="364" t="str">
        <f>'Fields names'!$A$252</f>
        <v>Sole</v>
      </c>
      <c r="AH153" s="434" t="s">
        <v>284</v>
      </c>
      <c r="AI153" s="434" t="s">
        <v>284</v>
      </c>
      <c r="AJ153" s="434" t="s">
        <v>284</v>
      </c>
      <c r="AK153" s="190" t="str">
        <f>'Fields names'!$A$106</f>
        <v>Plastic</v>
      </c>
      <c r="AL153" s="192"/>
      <c r="AM153" s="212" t="str">
        <f>'Fields names'!$A$78</f>
        <v>Brushes / bristles</v>
      </c>
      <c r="AN153" s="109" t="s">
        <v>284</v>
      </c>
      <c r="AO153" s="237" t="str">
        <f>IF(AN153='drop down choices'!$G$5,"n/a","")</f>
        <v/>
      </c>
      <c r="AP153" s="236" t="str">
        <f>IF(AO153='drop down choices'!$G$5,"n/a","")</f>
        <v/>
      </c>
      <c r="AQ153" s="29"/>
      <c r="AR153" s="29"/>
    </row>
    <row r="154" spans="1:66" ht="15.75" customHeight="1">
      <c r="A154" s="454"/>
      <c r="B154" s="457"/>
      <c r="C154" s="383"/>
      <c r="D154" s="462"/>
      <c r="E154" s="463"/>
      <c r="F154" s="463"/>
      <c r="G154" s="464"/>
      <c r="H154" s="252"/>
      <c r="I154" s="253"/>
      <c r="J154" s="253"/>
      <c r="K154" s="273"/>
      <c r="L154" s="252"/>
      <c r="M154" s="253"/>
      <c r="N154" s="253"/>
      <c r="O154" s="273"/>
      <c r="P154" s="254"/>
      <c r="Q154" s="255"/>
      <c r="R154" s="471"/>
      <c r="S154" s="472"/>
      <c r="T154" s="472"/>
      <c r="U154" s="472"/>
      <c r="V154" s="472"/>
      <c r="W154" s="472"/>
      <c r="X154" s="472"/>
      <c r="Y154" s="472"/>
      <c r="Z154" s="473"/>
      <c r="AA154" s="479"/>
      <c r="AB154" s="480"/>
      <c r="AC154" s="447"/>
      <c r="AD154" s="447"/>
      <c r="AE154" s="447"/>
      <c r="AF154" s="226"/>
      <c r="AG154" s="372"/>
      <c r="AH154" s="435"/>
      <c r="AI154" s="435"/>
      <c r="AJ154" s="435"/>
      <c r="AK154" s="190" t="str">
        <f>'Fields names'!$A$107</f>
        <v>Polystyrene</v>
      </c>
      <c r="AL154" s="192"/>
      <c r="AM154" s="212" t="str">
        <f>'Fields names'!$A$58</f>
        <v>Plastic parts in Melamine</v>
      </c>
      <c r="AN154" s="109" t="s">
        <v>284</v>
      </c>
      <c r="AO154" s="237" t="str">
        <f>IF(AN154='drop down choices'!$G$5,"n/a","")</f>
        <v/>
      </c>
      <c r="AP154" s="236" t="str">
        <f>IF(AO154='drop down choices'!$G$5,"n/a","")</f>
        <v/>
      </c>
      <c r="AQ154" s="29"/>
      <c r="AR154" s="29"/>
    </row>
    <row r="155" spans="1:66" ht="15.75" customHeight="1">
      <c r="A155" s="454"/>
      <c r="B155" s="457"/>
      <c r="C155" s="383"/>
      <c r="D155" s="462"/>
      <c r="E155" s="463"/>
      <c r="F155" s="463"/>
      <c r="G155" s="464"/>
      <c r="H155" s="252"/>
      <c r="I155" s="253"/>
      <c r="J155" s="253"/>
      <c r="K155" s="273"/>
      <c r="L155" s="252"/>
      <c r="M155" s="253"/>
      <c r="N155" s="253"/>
      <c r="O155" s="273"/>
      <c r="P155" s="254"/>
      <c r="Q155" s="255"/>
      <c r="R155" s="471"/>
      <c r="S155" s="472"/>
      <c r="T155" s="472"/>
      <c r="U155" s="472"/>
      <c r="V155" s="472"/>
      <c r="W155" s="472"/>
      <c r="X155" s="472"/>
      <c r="Y155" s="472"/>
      <c r="Z155" s="473"/>
      <c r="AA155" s="479"/>
      <c r="AB155" s="480"/>
      <c r="AC155" s="447"/>
      <c r="AD155" s="447"/>
      <c r="AE155" s="447"/>
      <c r="AF155" s="226"/>
      <c r="AG155" s="233"/>
      <c r="AH155" s="223"/>
      <c r="AI155" s="223"/>
      <c r="AJ155" s="228"/>
      <c r="AK155" s="191" t="str">
        <f>'Fields names'!$A$108</f>
        <v>Fabric</v>
      </c>
      <c r="AL155" s="192"/>
      <c r="AM155" s="214" t="str">
        <f>'Fields names'!$A$59</f>
        <v>Plastic parts in Polyamide</v>
      </c>
      <c r="AN155" s="152" t="s">
        <v>284</v>
      </c>
      <c r="AO155" s="238"/>
      <c r="AP155" s="23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row>
    <row r="156" spans="1:66" ht="15.75" customHeight="1">
      <c r="A156" s="454"/>
      <c r="B156" s="457"/>
      <c r="C156" s="383"/>
      <c r="D156" s="462"/>
      <c r="E156" s="463"/>
      <c r="F156" s="463"/>
      <c r="G156" s="464"/>
      <c r="H156" s="252"/>
      <c r="I156" s="253"/>
      <c r="J156" s="253"/>
      <c r="K156" s="273"/>
      <c r="L156" s="252"/>
      <c r="M156" s="253"/>
      <c r="N156" s="253"/>
      <c r="O156" s="273"/>
      <c r="P156" s="254"/>
      <c r="Q156" s="255"/>
      <c r="R156" s="471"/>
      <c r="S156" s="472"/>
      <c r="T156" s="472"/>
      <c r="U156" s="472"/>
      <c r="V156" s="472"/>
      <c r="W156" s="472"/>
      <c r="X156" s="472"/>
      <c r="Y156" s="472"/>
      <c r="Z156" s="473"/>
      <c r="AA156" s="479"/>
      <c r="AB156" s="480"/>
      <c r="AC156" s="447"/>
      <c r="AD156" s="447"/>
      <c r="AE156" s="447"/>
      <c r="AF156" s="226"/>
      <c r="AG156" s="234"/>
      <c r="AH156" s="224"/>
      <c r="AI156" s="224"/>
      <c r="AJ156" s="229"/>
      <c r="AK156" s="191" t="str">
        <f>'Fields names'!$A$109</f>
        <v>Wood</v>
      </c>
      <c r="AL156" s="192"/>
      <c r="AM156" s="214" t="str">
        <f>'Fields names'!$A$79</f>
        <v>Pearls</v>
      </c>
      <c r="AN156" s="152" t="s">
        <v>284</v>
      </c>
      <c r="AO156" s="436" t="str">
        <f>CONCATENATE('Fields names'!$A$82,)</f>
        <v>Please specify Exact Species of pearls</v>
      </c>
      <c r="AP156" s="437"/>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row>
    <row r="157" spans="1:66" ht="15.75" customHeight="1">
      <c r="A157" s="454"/>
      <c r="B157" s="457"/>
      <c r="C157" s="383"/>
      <c r="D157" s="462"/>
      <c r="E157" s="463"/>
      <c r="F157" s="463"/>
      <c r="G157" s="464"/>
      <c r="H157" s="252"/>
      <c r="I157" s="253"/>
      <c r="J157" s="253"/>
      <c r="K157" s="273"/>
      <c r="L157" s="252"/>
      <c r="M157" s="253"/>
      <c r="N157" s="253"/>
      <c r="O157" s="273"/>
      <c r="P157" s="254"/>
      <c r="Q157" s="255"/>
      <c r="R157" s="471"/>
      <c r="S157" s="472"/>
      <c r="T157" s="472"/>
      <c r="U157" s="472"/>
      <c r="V157" s="472"/>
      <c r="W157" s="472"/>
      <c r="X157" s="472"/>
      <c r="Y157" s="472"/>
      <c r="Z157" s="473"/>
      <c r="AA157" s="479"/>
      <c r="AB157" s="480"/>
      <c r="AC157" s="447"/>
      <c r="AD157" s="447"/>
      <c r="AE157" s="447"/>
      <c r="AF157" s="226"/>
      <c r="AG157" s="234"/>
      <c r="AH157" s="224"/>
      <c r="AI157" s="224"/>
      <c r="AJ157" s="229"/>
      <c r="AK157" s="191" t="str">
        <f>'Fields names'!$A$110</f>
        <v>Other Materials</v>
      </c>
      <c r="AL157" s="192"/>
      <c r="AM157" s="212" t="str">
        <f>'Fields names'!$A$80</f>
        <v>Glasses/sunglasses</v>
      </c>
      <c r="AN157" s="109" t="s">
        <v>284</v>
      </c>
      <c r="AO157" s="438"/>
      <c r="AP157" s="43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row>
    <row r="158" spans="1:66" ht="15.75" customHeight="1">
      <c r="A158" s="454"/>
      <c r="B158" s="457"/>
      <c r="C158" s="383"/>
      <c r="D158" s="462"/>
      <c r="E158" s="463"/>
      <c r="F158" s="463"/>
      <c r="G158" s="464"/>
      <c r="H158" s="252"/>
      <c r="I158" s="253"/>
      <c r="J158" s="253"/>
      <c r="K158" s="273"/>
      <c r="L158" s="252"/>
      <c r="M158" s="253"/>
      <c r="N158" s="253"/>
      <c r="O158" s="273"/>
      <c r="P158" s="254"/>
      <c r="Q158" s="255"/>
      <c r="R158" s="471"/>
      <c r="S158" s="472"/>
      <c r="T158" s="472"/>
      <c r="U158" s="472"/>
      <c r="V158" s="472"/>
      <c r="W158" s="472"/>
      <c r="X158" s="472"/>
      <c r="Y158" s="472"/>
      <c r="Z158" s="473"/>
      <c r="AA158" s="479"/>
      <c r="AB158" s="480"/>
      <c r="AC158" s="447"/>
      <c r="AD158" s="447"/>
      <c r="AE158" s="447"/>
      <c r="AF158" s="226"/>
      <c r="AG158" s="234"/>
      <c r="AH158" s="224"/>
      <c r="AI158" s="224"/>
      <c r="AJ158" s="229"/>
      <c r="AK158" s="191" t="s">
        <v>284</v>
      </c>
      <c r="AL158" s="192"/>
      <c r="AM158" s="187"/>
      <c r="AN158" s="188"/>
      <c r="AO158" s="188"/>
      <c r="AP158" s="18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row>
    <row r="159" spans="1:66" ht="15.75" customHeight="1">
      <c r="A159" s="454"/>
      <c r="B159" s="457"/>
      <c r="C159" s="383"/>
      <c r="D159" s="462"/>
      <c r="E159" s="463"/>
      <c r="F159" s="463"/>
      <c r="G159" s="464"/>
      <c r="H159" s="252"/>
      <c r="I159" s="253"/>
      <c r="J159" s="253"/>
      <c r="K159" s="273"/>
      <c r="L159" s="252"/>
      <c r="M159" s="253"/>
      <c r="N159" s="253"/>
      <c r="O159" s="273"/>
      <c r="P159" s="254"/>
      <c r="Q159" s="255"/>
      <c r="R159" s="471"/>
      <c r="S159" s="472"/>
      <c r="T159" s="472"/>
      <c r="U159" s="472"/>
      <c r="V159" s="472"/>
      <c r="W159" s="472"/>
      <c r="X159" s="472"/>
      <c r="Y159" s="472"/>
      <c r="Z159" s="473"/>
      <c r="AA159" s="479"/>
      <c r="AB159" s="480"/>
      <c r="AC159" s="447"/>
      <c r="AD159" s="447"/>
      <c r="AE159" s="447"/>
      <c r="AF159" s="226"/>
      <c r="AG159" s="440" t="str">
        <f>'Fields names'!$A$219</f>
        <v>Gift box included Y/N</v>
      </c>
      <c r="AH159" s="441"/>
      <c r="AI159" s="442"/>
      <c r="AJ159" s="109" t="s">
        <v>284</v>
      </c>
      <c r="AK159" s="191" t="s">
        <v>284</v>
      </c>
      <c r="AL159" s="192"/>
      <c r="AM159" s="443" t="str">
        <f>'Fields names'!$A$63</f>
        <v>Textile Construction</v>
      </c>
      <c r="AN159" s="444"/>
      <c r="AO159" s="444"/>
      <c r="AP159" s="445"/>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row>
    <row r="160" spans="1:66" ht="15.75" customHeight="1">
      <c r="A160" s="454"/>
      <c r="B160" s="457"/>
      <c r="C160" s="383"/>
      <c r="D160" s="462"/>
      <c r="E160" s="463"/>
      <c r="F160" s="463"/>
      <c r="G160" s="464"/>
      <c r="H160" s="252"/>
      <c r="I160" s="253"/>
      <c r="J160" s="253"/>
      <c r="K160" s="273"/>
      <c r="L160" s="252"/>
      <c r="M160" s="253"/>
      <c r="N160" s="253"/>
      <c r="O160" s="273"/>
      <c r="P160" s="254"/>
      <c r="Q160" s="255"/>
      <c r="R160" s="471"/>
      <c r="S160" s="472"/>
      <c r="T160" s="472"/>
      <c r="U160" s="472"/>
      <c r="V160" s="472"/>
      <c r="W160" s="472"/>
      <c r="X160" s="472"/>
      <c r="Y160" s="472"/>
      <c r="Z160" s="473"/>
      <c r="AA160" s="479"/>
      <c r="AB160" s="480"/>
      <c r="AC160" s="447"/>
      <c r="AD160" s="447"/>
      <c r="AE160" s="447"/>
      <c r="AF160" s="226"/>
      <c r="AG160" s="440" t="str">
        <f>'Fields names'!$A$219</f>
        <v>Gift box included Y/N</v>
      </c>
      <c r="AH160" s="441"/>
      <c r="AI160" s="442"/>
      <c r="AJ160" s="109" t="s">
        <v>284</v>
      </c>
      <c r="AK160" s="191" t="s">
        <v>284</v>
      </c>
      <c r="AL160" s="192"/>
      <c r="AM160" s="410" t="s">
        <v>284</v>
      </c>
      <c r="AN160" s="411"/>
      <c r="AO160" s="411"/>
      <c r="AP160" s="412"/>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row>
    <row r="161" spans="1:66" ht="15.75" customHeight="1">
      <c r="A161" s="454"/>
      <c r="B161" s="457"/>
      <c r="C161" s="383"/>
      <c r="D161" s="462"/>
      <c r="E161" s="463"/>
      <c r="F161" s="463"/>
      <c r="G161" s="464"/>
      <c r="H161" s="252"/>
      <c r="I161" s="253"/>
      <c r="J161" s="253"/>
      <c r="K161" s="273"/>
      <c r="L161" s="252"/>
      <c r="M161" s="253"/>
      <c r="N161" s="253"/>
      <c r="O161" s="273"/>
      <c r="P161" s="254"/>
      <c r="Q161" s="255"/>
      <c r="R161" s="471"/>
      <c r="S161" s="472"/>
      <c r="T161" s="472"/>
      <c r="U161" s="472"/>
      <c r="V161" s="472"/>
      <c r="W161" s="472"/>
      <c r="X161" s="472"/>
      <c r="Y161" s="472"/>
      <c r="Z161" s="473"/>
      <c r="AA161" s="479"/>
      <c r="AB161" s="480"/>
      <c r="AC161" s="447"/>
      <c r="AD161" s="447"/>
      <c r="AE161" s="447"/>
      <c r="AF161" s="226"/>
      <c r="AG161" s="234"/>
      <c r="AH161" s="224"/>
      <c r="AI161" s="224"/>
      <c r="AJ161" s="229"/>
      <c r="AK161" s="191" t="s">
        <v>284</v>
      </c>
      <c r="AL161" s="192"/>
      <c r="AM161" s="410"/>
      <c r="AN161" s="411"/>
      <c r="AO161" s="411"/>
      <c r="AP161" s="412"/>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row>
    <row r="162" spans="1:66" ht="15.75" customHeight="1">
      <c r="A162" s="454"/>
      <c r="B162" s="457"/>
      <c r="C162" s="383"/>
      <c r="D162" s="462"/>
      <c r="E162" s="463"/>
      <c r="F162" s="463"/>
      <c r="G162" s="464"/>
      <c r="H162" s="252"/>
      <c r="I162" s="253"/>
      <c r="J162" s="253"/>
      <c r="K162" s="273"/>
      <c r="L162" s="252"/>
      <c r="M162" s="253"/>
      <c r="N162" s="253"/>
      <c r="O162" s="273"/>
      <c r="P162" s="254"/>
      <c r="Q162" s="255"/>
      <c r="R162" s="471"/>
      <c r="S162" s="472"/>
      <c r="T162" s="472"/>
      <c r="U162" s="472"/>
      <c r="V162" s="472"/>
      <c r="W162" s="472"/>
      <c r="X162" s="472"/>
      <c r="Y162" s="472"/>
      <c r="Z162" s="473"/>
      <c r="AA162" s="479"/>
      <c r="AB162" s="480"/>
      <c r="AC162" s="447"/>
      <c r="AD162" s="447"/>
      <c r="AE162" s="447"/>
      <c r="AF162" s="226"/>
      <c r="AG162" s="413" t="str">
        <f>'Fields names'!$A$216</f>
        <v>Fit advice for customer</v>
      </c>
      <c r="AH162" s="414"/>
      <c r="AI162" s="414"/>
      <c r="AJ162" s="415"/>
      <c r="AK162" s="191" t="s">
        <v>284</v>
      </c>
      <c r="AL162" s="192"/>
      <c r="AM162" s="416" t="str">
        <f>'Fields names'!$A$60</f>
        <v>Customs
Tariff Number</v>
      </c>
      <c r="AN162" s="417"/>
      <c r="AO162" s="417"/>
      <c r="AP162" s="418"/>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row>
    <row r="163" spans="1:66" ht="15.75" customHeight="1">
      <c r="A163" s="454"/>
      <c r="B163" s="457"/>
      <c r="C163" s="383"/>
      <c r="D163" s="462"/>
      <c r="E163" s="463"/>
      <c r="F163" s="463"/>
      <c r="G163" s="464"/>
      <c r="H163" s="252"/>
      <c r="I163" s="253"/>
      <c r="J163" s="253"/>
      <c r="K163" s="273"/>
      <c r="L163" s="252"/>
      <c r="M163" s="253"/>
      <c r="N163" s="253"/>
      <c r="O163" s="273"/>
      <c r="P163" s="254"/>
      <c r="Q163" s="255"/>
      <c r="R163" s="471"/>
      <c r="S163" s="472"/>
      <c r="T163" s="472"/>
      <c r="U163" s="472"/>
      <c r="V163" s="472"/>
      <c r="W163" s="472"/>
      <c r="X163" s="472"/>
      <c r="Y163" s="472"/>
      <c r="Z163" s="473"/>
      <c r="AA163" s="479"/>
      <c r="AB163" s="480"/>
      <c r="AC163" s="447"/>
      <c r="AD163" s="447"/>
      <c r="AE163" s="447"/>
      <c r="AF163" s="226"/>
      <c r="AG163" s="419"/>
      <c r="AH163" s="420"/>
      <c r="AI163" s="420"/>
      <c r="AJ163" s="421"/>
      <c r="AK163" s="191" t="s">
        <v>284</v>
      </c>
      <c r="AL163" s="192"/>
      <c r="AM163" s="428"/>
      <c r="AN163" s="429"/>
      <c r="AO163" s="429"/>
      <c r="AP163" s="430"/>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row>
    <row r="164" spans="1:66" ht="15.75" customHeight="1">
      <c r="A164" s="454"/>
      <c r="B164" s="457"/>
      <c r="C164" s="383"/>
      <c r="D164" s="462"/>
      <c r="E164" s="463"/>
      <c r="F164" s="463"/>
      <c r="G164" s="464"/>
      <c r="H164" s="252"/>
      <c r="I164" s="253"/>
      <c r="J164" s="253"/>
      <c r="K164" s="273"/>
      <c r="L164" s="252"/>
      <c r="M164" s="253"/>
      <c r="N164" s="253"/>
      <c r="O164" s="273"/>
      <c r="P164" s="254"/>
      <c r="Q164" s="255"/>
      <c r="R164" s="471"/>
      <c r="S164" s="472"/>
      <c r="T164" s="472"/>
      <c r="U164" s="472"/>
      <c r="V164" s="472"/>
      <c r="W164" s="472"/>
      <c r="X164" s="472"/>
      <c r="Y164" s="472"/>
      <c r="Z164" s="473"/>
      <c r="AA164" s="479"/>
      <c r="AB164" s="480"/>
      <c r="AC164" s="447"/>
      <c r="AD164" s="447"/>
      <c r="AE164" s="447"/>
      <c r="AF164" s="226"/>
      <c r="AG164" s="422"/>
      <c r="AH164" s="423"/>
      <c r="AI164" s="423"/>
      <c r="AJ164" s="424"/>
      <c r="AK164" s="191" t="s">
        <v>284</v>
      </c>
      <c r="AL164" s="192"/>
      <c r="AM164" s="428"/>
      <c r="AN164" s="429"/>
      <c r="AO164" s="429"/>
      <c r="AP164" s="430"/>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row>
    <row r="165" spans="1:66" ht="15.75" customHeight="1">
      <c r="A165" s="454"/>
      <c r="B165" s="457"/>
      <c r="C165" s="383"/>
      <c r="D165" s="462"/>
      <c r="E165" s="463"/>
      <c r="F165" s="463"/>
      <c r="G165" s="464"/>
      <c r="H165" s="252"/>
      <c r="I165" s="253"/>
      <c r="J165" s="253"/>
      <c r="K165" s="273"/>
      <c r="L165" s="252"/>
      <c r="M165" s="253"/>
      <c r="N165" s="253"/>
      <c r="O165" s="273"/>
      <c r="P165" s="254"/>
      <c r="Q165" s="255"/>
      <c r="R165" s="471"/>
      <c r="S165" s="472"/>
      <c r="T165" s="472"/>
      <c r="U165" s="472"/>
      <c r="V165" s="472"/>
      <c r="W165" s="472"/>
      <c r="X165" s="472"/>
      <c r="Y165" s="472"/>
      <c r="Z165" s="473"/>
      <c r="AA165" s="479"/>
      <c r="AB165" s="480"/>
      <c r="AC165" s="447"/>
      <c r="AD165" s="447"/>
      <c r="AE165" s="447"/>
      <c r="AF165" s="226"/>
      <c r="AG165" s="422"/>
      <c r="AH165" s="423"/>
      <c r="AI165" s="423"/>
      <c r="AJ165" s="424"/>
      <c r="AK165" s="191" t="s">
        <v>284</v>
      </c>
      <c r="AL165" s="192"/>
      <c r="AM165" s="431"/>
      <c r="AN165" s="432"/>
      <c r="AO165" s="432"/>
      <c r="AP165" s="433"/>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row>
    <row r="166" spans="1:66" ht="15.75" customHeight="1">
      <c r="A166" s="454"/>
      <c r="B166" s="457"/>
      <c r="C166" s="383"/>
      <c r="D166" s="462"/>
      <c r="E166" s="463"/>
      <c r="F166" s="463"/>
      <c r="G166" s="464"/>
      <c r="H166" s="252"/>
      <c r="I166" s="253"/>
      <c r="J166" s="253"/>
      <c r="K166" s="273"/>
      <c r="L166" s="252"/>
      <c r="M166" s="253"/>
      <c r="N166" s="253"/>
      <c r="O166" s="273"/>
      <c r="P166" s="254"/>
      <c r="Q166" s="255"/>
      <c r="R166" s="471"/>
      <c r="S166" s="472"/>
      <c r="T166" s="472"/>
      <c r="U166" s="472"/>
      <c r="V166" s="472"/>
      <c r="W166" s="472"/>
      <c r="X166" s="472"/>
      <c r="Y166" s="472"/>
      <c r="Z166" s="473"/>
      <c r="AA166" s="479"/>
      <c r="AB166" s="480"/>
      <c r="AC166" s="447"/>
      <c r="AD166" s="447"/>
      <c r="AE166" s="447"/>
      <c r="AF166" s="226"/>
      <c r="AG166" s="422"/>
      <c r="AH166" s="423"/>
      <c r="AI166" s="423"/>
      <c r="AJ166" s="424"/>
      <c r="AK166" s="191" t="s">
        <v>284</v>
      </c>
      <c r="AL166" s="192"/>
      <c r="AM166" s="431"/>
      <c r="AN166" s="432"/>
      <c r="AO166" s="432"/>
      <c r="AP166" s="433"/>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row>
    <row r="167" spans="1:66" ht="10.5" customHeight="1">
      <c r="A167" s="455"/>
      <c r="B167" s="458"/>
      <c r="C167" s="384"/>
      <c r="D167" s="465"/>
      <c r="E167" s="466"/>
      <c r="F167" s="466"/>
      <c r="G167" s="467"/>
      <c r="H167" s="274"/>
      <c r="I167" s="275"/>
      <c r="J167" s="275"/>
      <c r="K167" s="276"/>
      <c r="L167" s="252"/>
      <c r="M167" s="253"/>
      <c r="N167" s="253"/>
      <c r="O167" s="273"/>
      <c r="P167" s="256"/>
      <c r="Q167" s="257"/>
      <c r="R167" s="474"/>
      <c r="S167" s="475"/>
      <c r="T167" s="475"/>
      <c r="U167" s="475"/>
      <c r="V167" s="475"/>
      <c r="W167" s="475"/>
      <c r="X167" s="475"/>
      <c r="Y167" s="475"/>
      <c r="Z167" s="476"/>
      <c r="AA167" s="481"/>
      <c r="AB167" s="482"/>
      <c r="AC167" s="448"/>
      <c r="AD167" s="448"/>
      <c r="AE167" s="448"/>
      <c r="AF167" s="227"/>
      <c r="AG167" s="425"/>
      <c r="AH167" s="426"/>
      <c r="AI167" s="426"/>
      <c r="AJ167" s="427"/>
      <c r="AK167" s="191" t="s">
        <v>284</v>
      </c>
      <c r="AL167" s="192"/>
      <c r="AM167" s="431"/>
      <c r="AN167" s="432"/>
      <c r="AO167" s="432"/>
      <c r="AP167" s="433"/>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row>
  </sheetData>
  <sheetProtection formatCells="0" formatColumns="0" formatRows="0" insertColumns="0" insertRows="0" insertHyperlinks="0" selectLockedCells="1" sort="0" autoFilter="0"/>
  <dataConsolidate/>
  <mergeCells count="281">
    <mergeCell ref="Z2:AB2"/>
    <mergeCell ref="A5:G6"/>
    <mergeCell ref="Z5:AL6"/>
    <mergeCell ref="D7:G7"/>
    <mergeCell ref="R7:Z7"/>
    <mergeCell ref="AA7:AB7"/>
    <mergeCell ref="AG7:AJ7"/>
    <mergeCell ref="AK7:AL7"/>
    <mergeCell ref="AM7:AP7"/>
    <mergeCell ref="A8:A27"/>
    <mergeCell ref="B8:B27"/>
    <mergeCell ref="C8:C27"/>
    <mergeCell ref="D8:G27"/>
    <mergeCell ref="R8:Z27"/>
    <mergeCell ref="AA8:AB27"/>
    <mergeCell ref="AC8:AC27"/>
    <mergeCell ref="AD8:AD27"/>
    <mergeCell ref="AE8:AE27"/>
    <mergeCell ref="AF9:AF10"/>
    <mergeCell ref="AG9:AG10"/>
    <mergeCell ref="AH9:AH10"/>
    <mergeCell ref="AI9:AI10"/>
    <mergeCell ref="AJ9:AJ10"/>
    <mergeCell ref="AG11:AG12"/>
    <mergeCell ref="AH11:AH12"/>
    <mergeCell ref="AI11:AI12"/>
    <mergeCell ref="AJ11:AJ12"/>
    <mergeCell ref="AF12:AF13"/>
    <mergeCell ref="AG19:AI19"/>
    <mergeCell ref="AM19:AP19"/>
    <mergeCell ref="AG20:AI20"/>
    <mergeCell ref="AM20:AP21"/>
    <mergeCell ref="AG22:AJ22"/>
    <mergeCell ref="AM22:AP22"/>
    <mergeCell ref="AG13:AG14"/>
    <mergeCell ref="AH13:AH14"/>
    <mergeCell ref="AI13:AI14"/>
    <mergeCell ref="AJ13:AJ14"/>
    <mergeCell ref="AO16:AP16"/>
    <mergeCell ref="AO17:AP17"/>
    <mergeCell ref="AG23:AJ27"/>
    <mergeCell ref="AM23:AP24"/>
    <mergeCell ref="AM25:AP27"/>
    <mergeCell ref="A28:A47"/>
    <mergeCell ref="B28:B47"/>
    <mergeCell ref="C28:C47"/>
    <mergeCell ref="D28:G47"/>
    <mergeCell ref="R28:Z47"/>
    <mergeCell ref="AA28:AB47"/>
    <mergeCell ref="AC28:AC47"/>
    <mergeCell ref="AF32:AF33"/>
    <mergeCell ref="AG33:AG34"/>
    <mergeCell ref="AH33:AH34"/>
    <mergeCell ref="AI33:AI34"/>
    <mergeCell ref="AJ33:AJ34"/>
    <mergeCell ref="AD28:AD47"/>
    <mergeCell ref="AE28:AE47"/>
    <mergeCell ref="AF29:AF30"/>
    <mergeCell ref="AG29:AG30"/>
    <mergeCell ref="AH29:AH30"/>
    <mergeCell ref="AI29:AI30"/>
    <mergeCell ref="AG42:AJ42"/>
    <mergeCell ref="AO36:AP36"/>
    <mergeCell ref="AO37:AP37"/>
    <mergeCell ref="AG39:AI39"/>
    <mergeCell ref="AM39:AP39"/>
    <mergeCell ref="AG40:AI40"/>
    <mergeCell ref="AM40:AP41"/>
    <mergeCell ref="AJ29:AJ30"/>
    <mergeCell ref="AG31:AG32"/>
    <mergeCell ref="AH31:AH32"/>
    <mergeCell ref="AI31:AI32"/>
    <mergeCell ref="AJ31:AJ32"/>
    <mergeCell ref="AM42:AP42"/>
    <mergeCell ref="AG43:AJ47"/>
    <mergeCell ref="AM43:AP44"/>
    <mergeCell ref="AM45:AP47"/>
    <mergeCell ref="A48:A67"/>
    <mergeCell ref="B48:B67"/>
    <mergeCell ref="C48:C67"/>
    <mergeCell ref="D48:G67"/>
    <mergeCell ref="R48:Z67"/>
    <mergeCell ref="AA48:AB67"/>
    <mergeCell ref="AI53:AI54"/>
    <mergeCell ref="AJ53:AJ54"/>
    <mergeCell ref="AO56:AP56"/>
    <mergeCell ref="AO57:AP57"/>
    <mergeCell ref="AG59:AI59"/>
    <mergeCell ref="AM59:AP59"/>
    <mergeCell ref="AI49:AI50"/>
    <mergeCell ref="AJ49:AJ50"/>
    <mergeCell ref="AG51:AG52"/>
    <mergeCell ref="AH51:AH52"/>
    <mergeCell ref="AI51:AI52"/>
    <mergeCell ref="AJ51:AJ52"/>
    <mergeCell ref="AG49:AG50"/>
    <mergeCell ref="AH49:AH50"/>
    <mergeCell ref="AG53:AG54"/>
    <mergeCell ref="AH53:AH54"/>
    <mergeCell ref="A68:A87"/>
    <mergeCell ref="B68:B87"/>
    <mergeCell ref="C68:C87"/>
    <mergeCell ref="D68:G87"/>
    <mergeCell ref="R68:Z87"/>
    <mergeCell ref="AA68:AB87"/>
    <mergeCell ref="AM60:AP61"/>
    <mergeCell ref="AG62:AJ62"/>
    <mergeCell ref="AM62:AP62"/>
    <mergeCell ref="AG63:AJ67"/>
    <mergeCell ref="AM63:AP64"/>
    <mergeCell ref="AM65:AP67"/>
    <mergeCell ref="AC48:AC67"/>
    <mergeCell ref="AD48:AD67"/>
    <mergeCell ref="AE48:AE67"/>
    <mergeCell ref="AF49:AF50"/>
    <mergeCell ref="AF52:AF53"/>
    <mergeCell ref="AG60:AI60"/>
    <mergeCell ref="AI69:AI70"/>
    <mergeCell ref="AJ69:AJ70"/>
    <mergeCell ref="AG71:AG72"/>
    <mergeCell ref="AH71:AH72"/>
    <mergeCell ref="AI71:AI72"/>
    <mergeCell ref="AJ71:AJ72"/>
    <mergeCell ref="AC68:AC87"/>
    <mergeCell ref="AD68:AD87"/>
    <mergeCell ref="AE68:AE87"/>
    <mergeCell ref="AF69:AF70"/>
    <mergeCell ref="AG69:AG70"/>
    <mergeCell ref="AH69:AH70"/>
    <mergeCell ref="AF72:AF73"/>
    <mergeCell ref="AG73:AG74"/>
    <mergeCell ref="AH73:AH74"/>
    <mergeCell ref="AG80:AI80"/>
    <mergeCell ref="AM80:AP81"/>
    <mergeCell ref="AG82:AJ82"/>
    <mergeCell ref="AM82:AP82"/>
    <mergeCell ref="AG83:AJ87"/>
    <mergeCell ref="AM83:AP84"/>
    <mergeCell ref="AM85:AP87"/>
    <mergeCell ref="AI73:AI74"/>
    <mergeCell ref="AJ73:AJ74"/>
    <mergeCell ref="AO76:AP76"/>
    <mergeCell ref="AO77:AP77"/>
    <mergeCell ref="AG79:AI79"/>
    <mergeCell ref="AM79:AP79"/>
    <mergeCell ref="AI93:AI94"/>
    <mergeCell ref="AJ93:AJ94"/>
    <mergeCell ref="AO96:AP96"/>
    <mergeCell ref="AO97:AP97"/>
    <mergeCell ref="AG99:AI99"/>
    <mergeCell ref="AM99:AP99"/>
    <mergeCell ref="AI89:AI90"/>
    <mergeCell ref="AJ89:AJ90"/>
    <mergeCell ref="AG91:AG92"/>
    <mergeCell ref="AH91:AH92"/>
    <mergeCell ref="AI91:AI92"/>
    <mergeCell ref="AJ91:AJ92"/>
    <mergeCell ref="AG89:AG90"/>
    <mergeCell ref="AH89:AH90"/>
    <mergeCell ref="AG93:AG94"/>
    <mergeCell ref="AH93:AH94"/>
    <mergeCell ref="A108:A127"/>
    <mergeCell ref="B108:B127"/>
    <mergeCell ref="C108:C127"/>
    <mergeCell ref="D108:G127"/>
    <mergeCell ref="R108:Z127"/>
    <mergeCell ref="AA108:AB127"/>
    <mergeCell ref="AM100:AP101"/>
    <mergeCell ref="AG102:AJ102"/>
    <mergeCell ref="AM102:AP102"/>
    <mergeCell ref="AG103:AJ107"/>
    <mergeCell ref="AM103:AP104"/>
    <mergeCell ref="AM105:AP107"/>
    <mergeCell ref="AC88:AC107"/>
    <mergeCell ref="AD88:AD107"/>
    <mergeCell ref="AE88:AE107"/>
    <mergeCell ref="AF89:AF90"/>
    <mergeCell ref="AF92:AF93"/>
    <mergeCell ref="AG100:AI100"/>
    <mergeCell ref="A88:A107"/>
    <mergeCell ref="B88:B107"/>
    <mergeCell ref="C88:C107"/>
    <mergeCell ref="D88:G107"/>
    <mergeCell ref="R88:Z107"/>
    <mergeCell ref="AA88:AB107"/>
    <mergeCell ref="AI109:AI110"/>
    <mergeCell ref="AJ109:AJ110"/>
    <mergeCell ref="AG111:AG112"/>
    <mergeCell ref="AH111:AH112"/>
    <mergeCell ref="AI111:AI112"/>
    <mergeCell ref="AJ111:AJ112"/>
    <mergeCell ref="AC108:AC127"/>
    <mergeCell ref="AD108:AD127"/>
    <mergeCell ref="AE108:AE127"/>
    <mergeCell ref="AF109:AF110"/>
    <mergeCell ref="AG109:AG110"/>
    <mergeCell ref="AH109:AH110"/>
    <mergeCell ref="AF112:AF113"/>
    <mergeCell ref="AG113:AG114"/>
    <mergeCell ref="AH113:AH114"/>
    <mergeCell ref="AG120:AI120"/>
    <mergeCell ref="AM120:AP121"/>
    <mergeCell ref="AG122:AJ122"/>
    <mergeCell ref="AM122:AP122"/>
    <mergeCell ref="AG123:AJ127"/>
    <mergeCell ref="AM123:AP124"/>
    <mergeCell ref="AM125:AP127"/>
    <mergeCell ref="AI113:AI114"/>
    <mergeCell ref="AJ113:AJ114"/>
    <mergeCell ref="AO116:AP116"/>
    <mergeCell ref="AO117:AP117"/>
    <mergeCell ref="AG119:AI119"/>
    <mergeCell ref="AM119:AP119"/>
    <mergeCell ref="AI133:AI134"/>
    <mergeCell ref="AJ133:AJ134"/>
    <mergeCell ref="AO136:AP136"/>
    <mergeCell ref="AO137:AP137"/>
    <mergeCell ref="AG139:AI139"/>
    <mergeCell ref="AM139:AP139"/>
    <mergeCell ref="AI129:AI130"/>
    <mergeCell ref="AJ129:AJ130"/>
    <mergeCell ref="AG131:AG132"/>
    <mergeCell ref="AH131:AH132"/>
    <mergeCell ref="AI131:AI132"/>
    <mergeCell ref="AJ131:AJ132"/>
    <mergeCell ref="AG129:AG130"/>
    <mergeCell ref="AH129:AH130"/>
    <mergeCell ref="AG133:AG134"/>
    <mergeCell ref="AH133:AH134"/>
    <mergeCell ref="A148:A167"/>
    <mergeCell ref="B148:B167"/>
    <mergeCell ref="C148:C167"/>
    <mergeCell ref="D148:G167"/>
    <mergeCell ref="R148:Z167"/>
    <mergeCell ref="AA148:AB167"/>
    <mergeCell ref="AM140:AP141"/>
    <mergeCell ref="AG142:AJ142"/>
    <mergeCell ref="AM142:AP142"/>
    <mergeCell ref="AG143:AJ147"/>
    <mergeCell ref="AM143:AP144"/>
    <mergeCell ref="AM145:AP147"/>
    <mergeCell ref="AC128:AC147"/>
    <mergeCell ref="AD128:AD147"/>
    <mergeCell ref="AE128:AE147"/>
    <mergeCell ref="AF129:AF130"/>
    <mergeCell ref="AF132:AF133"/>
    <mergeCell ref="AG140:AI140"/>
    <mergeCell ref="A128:A147"/>
    <mergeCell ref="B128:B147"/>
    <mergeCell ref="C128:C147"/>
    <mergeCell ref="D128:G147"/>
    <mergeCell ref="R128:Z147"/>
    <mergeCell ref="AA128:AB147"/>
    <mergeCell ref="AI149:AI150"/>
    <mergeCell ref="AJ149:AJ150"/>
    <mergeCell ref="AG151:AG152"/>
    <mergeCell ref="AH151:AH152"/>
    <mergeCell ref="AI151:AI152"/>
    <mergeCell ref="AJ151:AJ152"/>
    <mergeCell ref="AC148:AC167"/>
    <mergeCell ref="AD148:AD167"/>
    <mergeCell ref="AE148:AE167"/>
    <mergeCell ref="AF149:AF150"/>
    <mergeCell ref="AG149:AG150"/>
    <mergeCell ref="AH149:AH150"/>
    <mergeCell ref="AF152:AF153"/>
    <mergeCell ref="AG153:AG154"/>
    <mergeCell ref="AH153:AH154"/>
    <mergeCell ref="AG160:AI160"/>
    <mergeCell ref="AM160:AP161"/>
    <mergeCell ref="AG162:AJ162"/>
    <mergeCell ref="AM162:AP162"/>
    <mergeCell ref="AG163:AJ167"/>
    <mergeCell ref="AM163:AP164"/>
    <mergeCell ref="AM165:AP167"/>
    <mergeCell ref="AI153:AI154"/>
    <mergeCell ref="AJ153:AJ154"/>
    <mergeCell ref="AO156:AP156"/>
    <mergeCell ref="AO157:AP157"/>
    <mergeCell ref="AG159:AI159"/>
    <mergeCell ref="AM159:AP159"/>
  </mergeCells>
  <conditionalFormatting sqref="B1:B1048576">
    <cfRule type="containsText" dxfId="247" priority="121" operator="containsText" text="selezionare">
      <formula>NOT(ISERROR(SEARCH("selezionare",B1)))</formula>
    </cfRule>
  </conditionalFormatting>
  <conditionalFormatting sqref="C8:AE167">
    <cfRule type="cellIs" dxfId="246" priority="1" operator="equal">
      <formula>0</formula>
    </cfRule>
  </conditionalFormatting>
  <conditionalFormatting sqref="Z2:AB2">
    <cfRule type="containsText" dxfId="245" priority="134" operator="containsText" text="W">
      <formula>NOT(ISERROR(SEARCH("W",Z2)))</formula>
    </cfRule>
  </conditionalFormatting>
  <conditionalFormatting sqref="AF9:AF10">
    <cfRule type="cellIs" dxfId="244" priority="120" operator="equal">
      <formula>0</formula>
    </cfRule>
  </conditionalFormatting>
  <conditionalFormatting sqref="AF12:AF13">
    <cfRule type="cellIs" dxfId="243" priority="119" operator="equal">
      <formula>0</formula>
    </cfRule>
  </conditionalFormatting>
  <conditionalFormatting sqref="AF29:AF30">
    <cfRule type="cellIs" dxfId="242" priority="103" operator="equal">
      <formula>0</formula>
    </cfRule>
  </conditionalFormatting>
  <conditionalFormatting sqref="AF32:AF33">
    <cfRule type="cellIs" dxfId="241" priority="102" operator="equal">
      <formula>0</formula>
    </cfRule>
  </conditionalFormatting>
  <conditionalFormatting sqref="AF49:AF50">
    <cfRule type="cellIs" dxfId="240" priority="88" operator="equal">
      <formula>0</formula>
    </cfRule>
  </conditionalFormatting>
  <conditionalFormatting sqref="AF52:AF53">
    <cfRule type="cellIs" dxfId="239" priority="87" operator="equal">
      <formula>0</formula>
    </cfRule>
  </conditionalFormatting>
  <conditionalFormatting sqref="AF69:AF70">
    <cfRule type="cellIs" dxfId="238" priority="73" operator="equal">
      <formula>0</formula>
    </cfRule>
  </conditionalFormatting>
  <conditionalFormatting sqref="AF72:AF73">
    <cfRule type="cellIs" dxfId="237" priority="72" operator="equal">
      <formula>0</formula>
    </cfRule>
  </conditionalFormatting>
  <conditionalFormatting sqref="AF89:AF90">
    <cfRule type="cellIs" dxfId="236" priority="56" operator="equal">
      <formula>0</formula>
    </cfRule>
  </conditionalFormatting>
  <conditionalFormatting sqref="AF92:AF93">
    <cfRule type="cellIs" dxfId="235" priority="55" operator="equal">
      <formula>0</formula>
    </cfRule>
  </conditionalFormatting>
  <conditionalFormatting sqref="AF109:AF110">
    <cfRule type="cellIs" dxfId="234" priority="39" operator="equal">
      <formula>0</formula>
    </cfRule>
  </conditionalFormatting>
  <conditionalFormatting sqref="AF112:AF113">
    <cfRule type="cellIs" dxfId="233" priority="38" operator="equal">
      <formula>0</formula>
    </cfRule>
  </conditionalFormatting>
  <conditionalFormatting sqref="AF129:AF130">
    <cfRule type="cellIs" dxfId="232" priority="22" operator="equal">
      <formula>0</formula>
    </cfRule>
  </conditionalFormatting>
  <conditionalFormatting sqref="AF132:AF133">
    <cfRule type="cellIs" dxfId="231" priority="21" operator="equal">
      <formula>0</formula>
    </cfRule>
  </conditionalFormatting>
  <conditionalFormatting sqref="AF149:AF150">
    <cfRule type="cellIs" dxfId="230" priority="5" operator="equal">
      <formula>0</formula>
    </cfRule>
  </conditionalFormatting>
  <conditionalFormatting sqref="AF152:AF153">
    <cfRule type="cellIs" dxfId="229" priority="4" operator="equal">
      <formula>0</formula>
    </cfRule>
  </conditionalFormatting>
  <conditionalFormatting sqref="AG23:AJ27">
    <cfRule type="cellIs" dxfId="228" priority="118" operator="equal">
      <formula>0</formula>
    </cfRule>
  </conditionalFormatting>
  <conditionalFormatting sqref="AG43:AJ47">
    <cfRule type="cellIs" dxfId="227" priority="101" operator="equal">
      <formula>0</formula>
    </cfRule>
  </conditionalFormatting>
  <conditionalFormatting sqref="AG63:AJ67">
    <cfRule type="cellIs" dxfId="226" priority="86" operator="equal">
      <formula>0</formula>
    </cfRule>
  </conditionalFormatting>
  <conditionalFormatting sqref="AG83:AJ87">
    <cfRule type="cellIs" dxfId="225" priority="71" operator="equal">
      <formula>0</formula>
    </cfRule>
  </conditionalFormatting>
  <conditionalFormatting sqref="AG103:AJ107">
    <cfRule type="cellIs" dxfId="224" priority="54" operator="equal">
      <formula>0</formula>
    </cfRule>
  </conditionalFormatting>
  <conditionalFormatting sqref="AG123:AJ127">
    <cfRule type="cellIs" dxfId="223" priority="37" operator="equal">
      <formula>0</formula>
    </cfRule>
  </conditionalFormatting>
  <conditionalFormatting sqref="AG143:AJ147">
    <cfRule type="cellIs" dxfId="222" priority="20" operator="equal">
      <formula>0</formula>
    </cfRule>
  </conditionalFormatting>
  <conditionalFormatting sqref="AG163:AJ167">
    <cfRule type="cellIs" dxfId="221" priority="3" operator="equal">
      <formula>0</formula>
    </cfRule>
  </conditionalFormatting>
  <conditionalFormatting sqref="AH9:AJ9">
    <cfRule type="containsText" dxfId="220" priority="125" operator="containsText" text="select">
      <formula>NOT(ISERROR(SEARCH("select",AH9)))</formula>
    </cfRule>
  </conditionalFormatting>
  <conditionalFormatting sqref="AH11:AJ11">
    <cfRule type="containsText" dxfId="219" priority="124" operator="containsText" text="select">
      <formula>NOT(ISERROR(SEARCH("select",AH11)))</formula>
    </cfRule>
  </conditionalFormatting>
  <conditionalFormatting sqref="AH13:AJ13">
    <cfRule type="containsText" dxfId="218" priority="123" operator="containsText" text="select">
      <formula>NOT(ISERROR(SEARCH("select",AH13)))</formula>
    </cfRule>
  </conditionalFormatting>
  <conditionalFormatting sqref="AH29:AJ29">
    <cfRule type="containsText" dxfId="217" priority="107" operator="containsText" text="select">
      <formula>NOT(ISERROR(SEARCH("select",AH29)))</formula>
    </cfRule>
  </conditionalFormatting>
  <conditionalFormatting sqref="AH31:AJ31">
    <cfRule type="containsText" dxfId="216" priority="106" operator="containsText" text="select">
      <formula>NOT(ISERROR(SEARCH("select",AH31)))</formula>
    </cfRule>
  </conditionalFormatting>
  <conditionalFormatting sqref="AH33:AJ33">
    <cfRule type="containsText" dxfId="215" priority="105" operator="containsText" text="select">
      <formula>NOT(ISERROR(SEARCH("select",AH33)))</formula>
    </cfRule>
  </conditionalFormatting>
  <conditionalFormatting sqref="AH49:AJ49">
    <cfRule type="containsText" dxfId="214" priority="92" operator="containsText" text="select">
      <formula>NOT(ISERROR(SEARCH("select",AH49)))</formula>
    </cfRule>
  </conditionalFormatting>
  <conditionalFormatting sqref="AH51:AJ51">
    <cfRule type="containsText" dxfId="213" priority="91" operator="containsText" text="select">
      <formula>NOT(ISERROR(SEARCH("select",AH51)))</formula>
    </cfRule>
  </conditionalFormatting>
  <conditionalFormatting sqref="AH53:AJ53">
    <cfRule type="containsText" dxfId="212" priority="90" operator="containsText" text="select">
      <formula>NOT(ISERROR(SEARCH("select",AH53)))</formula>
    </cfRule>
  </conditionalFormatting>
  <conditionalFormatting sqref="AH69:AJ69">
    <cfRule type="containsText" dxfId="211" priority="77" operator="containsText" text="select">
      <formula>NOT(ISERROR(SEARCH("select",AH69)))</formula>
    </cfRule>
  </conditionalFormatting>
  <conditionalFormatting sqref="AH71:AJ71">
    <cfRule type="containsText" dxfId="210" priority="76" operator="containsText" text="select">
      <formula>NOT(ISERROR(SEARCH("select",AH71)))</formula>
    </cfRule>
  </conditionalFormatting>
  <conditionalFormatting sqref="AH73:AJ73">
    <cfRule type="containsText" dxfId="209" priority="75" operator="containsText" text="select">
      <formula>NOT(ISERROR(SEARCH("select",AH73)))</formula>
    </cfRule>
  </conditionalFormatting>
  <conditionalFormatting sqref="AH89:AJ89">
    <cfRule type="containsText" dxfId="208" priority="60" operator="containsText" text="select">
      <formula>NOT(ISERROR(SEARCH("select",AH89)))</formula>
    </cfRule>
  </conditionalFormatting>
  <conditionalFormatting sqref="AH91:AJ91">
    <cfRule type="containsText" dxfId="207" priority="59" operator="containsText" text="select">
      <formula>NOT(ISERROR(SEARCH("select",AH91)))</formula>
    </cfRule>
  </conditionalFormatting>
  <conditionalFormatting sqref="AH93:AJ93">
    <cfRule type="containsText" dxfId="206" priority="58" operator="containsText" text="select">
      <formula>NOT(ISERROR(SEARCH("select",AH93)))</formula>
    </cfRule>
  </conditionalFormatting>
  <conditionalFormatting sqref="AH109:AJ109">
    <cfRule type="containsText" dxfId="205" priority="43" operator="containsText" text="select">
      <formula>NOT(ISERROR(SEARCH("select",AH109)))</formula>
    </cfRule>
  </conditionalFormatting>
  <conditionalFormatting sqref="AH111:AJ111">
    <cfRule type="containsText" dxfId="204" priority="42" operator="containsText" text="select">
      <formula>NOT(ISERROR(SEARCH("select",AH111)))</formula>
    </cfRule>
  </conditionalFormatting>
  <conditionalFormatting sqref="AH113:AJ113">
    <cfRule type="containsText" dxfId="203" priority="41" operator="containsText" text="select">
      <formula>NOT(ISERROR(SEARCH("select",AH113)))</formula>
    </cfRule>
  </conditionalFormatting>
  <conditionalFormatting sqref="AH129:AJ129">
    <cfRule type="containsText" dxfId="202" priority="26" operator="containsText" text="select">
      <formula>NOT(ISERROR(SEARCH("select",AH129)))</formula>
    </cfRule>
  </conditionalFormatting>
  <conditionalFormatting sqref="AH131:AJ131">
    <cfRule type="containsText" dxfId="201" priority="25" operator="containsText" text="select">
      <formula>NOT(ISERROR(SEARCH("select",AH131)))</formula>
    </cfRule>
  </conditionalFormatting>
  <conditionalFormatting sqref="AH133:AJ133">
    <cfRule type="containsText" dxfId="200" priority="24" operator="containsText" text="select">
      <formula>NOT(ISERROR(SEARCH("select",AH133)))</formula>
    </cfRule>
  </conditionalFormatting>
  <conditionalFormatting sqref="AH149:AJ149">
    <cfRule type="containsText" dxfId="199" priority="9" operator="containsText" text="select">
      <formula>NOT(ISERROR(SEARCH("select",AH149)))</formula>
    </cfRule>
  </conditionalFormatting>
  <conditionalFormatting sqref="AH151:AJ151">
    <cfRule type="containsText" dxfId="198" priority="8" operator="containsText" text="select">
      <formula>NOT(ISERROR(SEARCH("select",AH151)))</formula>
    </cfRule>
  </conditionalFormatting>
  <conditionalFormatting sqref="AH153:AJ153">
    <cfRule type="containsText" dxfId="197" priority="7" operator="containsText" text="select">
      <formula>NOT(ISERROR(SEARCH("select",AH153)))</formula>
    </cfRule>
  </conditionalFormatting>
  <conditionalFormatting sqref="AJ19:AJ20">
    <cfRule type="containsText" dxfId="196" priority="122" operator="containsText" text="select">
      <formula>NOT(ISERROR(SEARCH("select",AJ19)))</formula>
    </cfRule>
  </conditionalFormatting>
  <conditionalFormatting sqref="AJ39:AJ40">
    <cfRule type="containsText" dxfId="195" priority="104" operator="containsText" text="select">
      <formula>NOT(ISERROR(SEARCH("select",AJ39)))</formula>
    </cfRule>
  </conditionalFormatting>
  <conditionalFormatting sqref="AJ59:AJ60">
    <cfRule type="containsText" dxfId="194" priority="89" operator="containsText" text="select">
      <formula>NOT(ISERROR(SEARCH("select",AJ59)))</formula>
    </cfRule>
  </conditionalFormatting>
  <conditionalFormatting sqref="AJ79:AJ80">
    <cfRule type="containsText" dxfId="193" priority="74" operator="containsText" text="select">
      <formula>NOT(ISERROR(SEARCH("select",AJ79)))</formula>
    </cfRule>
  </conditionalFormatting>
  <conditionalFormatting sqref="AJ99:AJ100">
    <cfRule type="containsText" dxfId="192" priority="57" operator="containsText" text="select">
      <formula>NOT(ISERROR(SEARCH("select",AJ99)))</formula>
    </cfRule>
  </conditionalFormatting>
  <conditionalFormatting sqref="AJ119:AJ120">
    <cfRule type="containsText" dxfId="191" priority="40" operator="containsText" text="select">
      <formula>NOT(ISERROR(SEARCH("select",AJ119)))</formula>
    </cfRule>
  </conditionalFormatting>
  <conditionalFormatting sqref="AJ139:AJ140">
    <cfRule type="containsText" dxfId="190" priority="23" operator="containsText" text="select">
      <formula>NOT(ISERROR(SEARCH("select",AJ139)))</formula>
    </cfRule>
  </conditionalFormatting>
  <conditionalFormatting sqref="AJ159:AJ160">
    <cfRule type="containsText" dxfId="189" priority="6" operator="containsText" text="select">
      <formula>NOT(ISERROR(SEARCH("select",AJ159)))</formula>
    </cfRule>
  </conditionalFormatting>
  <conditionalFormatting sqref="AK8:AL167">
    <cfRule type="containsText" dxfId="188" priority="2" operator="containsText" text="select">
      <formula>NOT(ISERROR(SEARCH("select",AK8)))</formula>
    </cfRule>
  </conditionalFormatting>
  <conditionalFormatting sqref="AM9:AM18">
    <cfRule type="cellIs" dxfId="187" priority="130" operator="equal">
      <formula>0</formula>
    </cfRule>
  </conditionalFormatting>
  <conditionalFormatting sqref="AM20">
    <cfRule type="containsText" dxfId="186" priority="131" operator="containsText" text="select">
      <formula>NOT(ISERROR(SEARCH("select",AM20)))</formula>
    </cfRule>
    <cfRule type="containsText" dxfId="185" priority="132" operator="containsText" text="n/a">
      <formula>NOT(ISERROR(SEARCH("n/a",AM20)))</formula>
    </cfRule>
  </conditionalFormatting>
  <conditionalFormatting sqref="AM22">
    <cfRule type="containsText" dxfId="184" priority="127" operator="containsText" text="select">
      <formula>NOT(ISERROR(SEARCH("select",AM22)))</formula>
    </cfRule>
  </conditionalFormatting>
  <conditionalFormatting sqref="AM29:AM38">
    <cfRule type="cellIs" dxfId="183" priority="112" operator="equal">
      <formula>0</formula>
    </cfRule>
  </conditionalFormatting>
  <conditionalFormatting sqref="AM40">
    <cfRule type="containsText" dxfId="182" priority="113" operator="containsText" text="select">
      <formula>NOT(ISERROR(SEARCH("select",AM40)))</formula>
    </cfRule>
    <cfRule type="containsText" dxfId="181" priority="114" operator="containsText" text="n/a">
      <formula>NOT(ISERROR(SEARCH("n/a",AM40)))</formula>
    </cfRule>
  </conditionalFormatting>
  <conditionalFormatting sqref="AM42">
    <cfRule type="containsText" dxfId="180" priority="109" operator="containsText" text="select">
      <formula>NOT(ISERROR(SEARCH("select",AM42)))</formula>
    </cfRule>
  </conditionalFormatting>
  <conditionalFormatting sqref="AM49:AM58">
    <cfRule type="cellIs" dxfId="179" priority="97" operator="equal">
      <formula>0</formula>
    </cfRule>
  </conditionalFormatting>
  <conditionalFormatting sqref="AM60">
    <cfRule type="containsText" dxfId="178" priority="98" operator="containsText" text="select">
      <formula>NOT(ISERROR(SEARCH("select",AM60)))</formula>
    </cfRule>
    <cfRule type="containsText" dxfId="177" priority="99" operator="containsText" text="n/a">
      <formula>NOT(ISERROR(SEARCH("n/a",AM60)))</formula>
    </cfRule>
  </conditionalFormatting>
  <conditionalFormatting sqref="AM62">
    <cfRule type="containsText" dxfId="176" priority="94" operator="containsText" text="select">
      <formula>NOT(ISERROR(SEARCH("select",AM62)))</formula>
    </cfRule>
  </conditionalFormatting>
  <conditionalFormatting sqref="AM69:AM78">
    <cfRule type="cellIs" dxfId="175" priority="82" operator="equal">
      <formula>0</formula>
    </cfRule>
  </conditionalFormatting>
  <conditionalFormatting sqref="AM80">
    <cfRule type="containsText" dxfId="174" priority="83" operator="containsText" text="select">
      <formula>NOT(ISERROR(SEARCH("select",AM80)))</formula>
    </cfRule>
    <cfRule type="containsText" dxfId="173" priority="84" operator="containsText" text="n/a">
      <formula>NOT(ISERROR(SEARCH("n/a",AM80)))</formula>
    </cfRule>
  </conditionalFormatting>
  <conditionalFormatting sqref="AM82">
    <cfRule type="containsText" dxfId="172" priority="79" operator="containsText" text="select">
      <formula>NOT(ISERROR(SEARCH("select",AM82)))</formula>
    </cfRule>
  </conditionalFormatting>
  <conditionalFormatting sqref="AM89:AM98">
    <cfRule type="cellIs" dxfId="171" priority="65" operator="equal">
      <formula>0</formula>
    </cfRule>
  </conditionalFormatting>
  <conditionalFormatting sqref="AM100">
    <cfRule type="containsText" dxfId="170" priority="66" operator="containsText" text="select">
      <formula>NOT(ISERROR(SEARCH("select",AM100)))</formula>
    </cfRule>
    <cfRule type="containsText" dxfId="169" priority="67" operator="containsText" text="n/a">
      <formula>NOT(ISERROR(SEARCH("n/a",AM100)))</formula>
    </cfRule>
  </conditionalFormatting>
  <conditionalFormatting sqref="AM102">
    <cfRule type="containsText" dxfId="168" priority="62" operator="containsText" text="select">
      <formula>NOT(ISERROR(SEARCH("select",AM102)))</formula>
    </cfRule>
  </conditionalFormatting>
  <conditionalFormatting sqref="AM109:AM118">
    <cfRule type="cellIs" dxfId="167" priority="48" operator="equal">
      <formula>0</formula>
    </cfRule>
  </conditionalFormatting>
  <conditionalFormatting sqref="AM120">
    <cfRule type="containsText" dxfId="166" priority="50" operator="containsText" text="n/a">
      <formula>NOT(ISERROR(SEARCH("n/a",AM120)))</formula>
    </cfRule>
    <cfRule type="containsText" dxfId="165" priority="49" operator="containsText" text="select">
      <formula>NOT(ISERROR(SEARCH("select",AM120)))</formula>
    </cfRule>
  </conditionalFormatting>
  <conditionalFormatting sqref="AM122">
    <cfRule type="containsText" dxfId="164" priority="45" operator="containsText" text="select">
      <formula>NOT(ISERROR(SEARCH("select",AM122)))</formula>
    </cfRule>
  </conditionalFormatting>
  <conditionalFormatting sqref="AM129:AM138">
    <cfRule type="cellIs" dxfId="163" priority="31" operator="equal">
      <formula>0</formula>
    </cfRule>
  </conditionalFormatting>
  <conditionalFormatting sqref="AM140">
    <cfRule type="containsText" dxfId="162" priority="32" operator="containsText" text="select">
      <formula>NOT(ISERROR(SEARCH("select",AM140)))</formula>
    </cfRule>
    <cfRule type="containsText" dxfId="161" priority="33" operator="containsText" text="n/a">
      <formula>NOT(ISERROR(SEARCH("n/a",AM140)))</formula>
    </cfRule>
  </conditionalFormatting>
  <conditionalFormatting sqref="AM142">
    <cfRule type="containsText" dxfId="160" priority="28" operator="containsText" text="select">
      <formula>NOT(ISERROR(SEARCH("select",AM142)))</formula>
    </cfRule>
  </conditionalFormatting>
  <conditionalFormatting sqref="AM149:AM158">
    <cfRule type="cellIs" dxfId="159" priority="14" operator="equal">
      <formula>0</formula>
    </cfRule>
  </conditionalFormatting>
  <conditionalFormatting sqref="AM160">
    <cfRule type="containsText" dxfId="158" priority="15" operator="containsText" text="select">
      <formula>NOT(ISERROR(SEARCH("select",AM160)))</formula>
    </cfRule>
    <cfRule type="containsText" dxfId="157" priority="16" operator="containsText" text="n/a">
      <formula>NOT(ISERROR(SEARCH("n/a",AM160)))</formula>
    </cfRule>
  </conditionalFormatting>
  <conditionalFormatting sqref="AM162">
    <cfRule type="containsText" dxfId="156" priority="11" operator="containsText" text="select">
      <formula>NOT(ISERROR(SEARCH("select",AM162)))</formula>
    </cfRule>
  </conditionalFormatting>
  <conditionalFormatting sqref="AN9:AN17">
    <cfRule type="containsText" dxfId="155" priority="129" operator="containsText" text="select">
      <formula>NOT(ISERROR(SEARCH("select",AN9)))</formula>
    </cfRule>
  </conditionalFormatting>
  <conditionalFormatting sqref="AN29:AN37">
    <cfRule type="containsText" dxfId="154" priority="111" operator="containsText" text="select">
      <formula>NOT(ISERROR(SEARCH("select",AN29)))</formula>
    </cfRule>
  </conditionalFormatting>
  <conditionalFormatting sqref="AN49:AN57">
    <cfRule type="containsText" dxfId="153" priority="96" operator="containsText" text="select">
      <formula>NOT(ISERROR(SEARCH("select",AN49)))</formula>
    </cfRule>
  </conditionalFormatting>
  <conditionalFormatting sqref="AN69:AN77">
    <cfRule type="containsText" dxfId="152" priority="81" operator="containsText" text="select">
      <formula>NOT(ISERROR(SEARCH("select",AN69)))</formula>
    </cfRule>
  </conditionalFormatting>
  <conditionalFormatting sqref="AN89:AN97">
    <cfRule type="containsText" dxfId="151" priority="64" operator="containsText" text="select">
      <formula>NOT(ISERROR(SEARCH("select",AN89)))</formula>
    </cfRule>
  </conditionalFormatting>
  <conditionalFormatting sqref="AN109:AN117">
    <cfRule type="containsText" dxfId="150" priority="47" operator="containsText" text="select">
      <formula>NOT(ISERROR(SEARCH("select",AN109)))</formula>
    </cfRule>
  </conditionalFormatting>
  <conditionalFormatting sqref="AN129:AN137">
    <cfRule type="containsText" dxfId="149" priority="30" operator="containsText" text="select">
      <formula>NOT(ISERROR(SEARCH("select",AN129)))</formula>
    </cfRule>
  </conditionalFormatting>
  <conditionalFormatting sqref="AN149:AN157">
    <cfRule type="containsText" dxfId="148" priority="13" operator="containsText" text="select">
      <formula>NOT(ISERROR(SEARCH("select",AN149)))</formula>
    </cfRule>
  </conditionalFormatting>
  <conditionalFormatting sqref="AO8:AP8">
    <cfRule type="cellIs" dxfId="147" priority="133" operator="equal">
      <formula>0</formula>
    </cfRule>
  </conditionalFormatting>
  <conditionalFormatting sqref="AO9:AP14">
    <cfRule type="containsText" dxfId="146" priority="128" operator="containsText" text="n/a">
      <formula>NOT(ISERROR(SEARCH("n/a",AO9)))</formula>
    </cfRule>
  </conditionalFormatting>
  <conditionalFormatting sqref="AO16:AP16">
    <cfRule type="containsText" dxfId="145" priority="126" operator="containsText" text="exact">
      <formula>NOT(ISERROR(SEARCH("exact",AO16)))</formula>
    </cfRule>
  </conditionalFormatting>
  <conditionalFormatting sqref="AO28:AP28">
    <cfRule type="cellIs" dxfId="144" priority="115" operator="equal">
      <formula>0</formula>
    </cfRule>
  </conditionalFormatting>
  <conditionalFormatting sqref="AO29:AP34">
    <cfRule type="containsText" dxfId="143" priority="110" operator="containsText" text="n/a">
      <formula>NOT(ISERROR(SEARCH("n/a",AO29)))</formula>
    </cfRule>
  </conditionalFormatting>
  <conditionalFormatting sqref="AO36:AP36">
    <cfRule type="containsText" dxfId="142" priority="108" operator="containsText" text="exact">
      <formula>NOT(ISERROR(SEARCH("exact",AO36)))</formula>
    </cfRule>
  </conditionalFormatting>
  <conditionalFormatting sqref="AO48:AP48">
    <cfRule type="cellIs" dxfId="141" priority="100" operator="equal">
      <formula>0</formula>
    </cfRule>
  </conditionalFormatting>
  <conditionalFormatting sqref="AO49:AP54">
    <cfRule type="containsText" dxfId="140" priority="95" operator="containsText" text="n/a">
      <formula>NOT(ISERROR(SEARCH("n/a",AO49)))</formula>
    </cfRule>
  </conditionalFormatting>
  <conditionalFormatting sqref="AO56:AP56">
    <cfRule type="containsText" dxfId="139" priority="93" operator="containsText" text="exact">
      <formula>NOT(ISERROR(SEARCH("exact",AO56)))</formula>
    </cfRule>
  </conditionalFormatting>
  <conditionalFormatting sqref="AO68:AP68">
    <cfRule type="cellIs" dxfId="138" priority="85" operator="equal">
      <formula>0</formula>
    </cfRule>
  </conditionalFormatting>
  <conditionalFormatting sqref="AO69:AP74">
    <cfRule type="containsText" dxfId="137" priority="80" operator="containsText" text="n/a">
      <formula>NOT(ISERROR(SEARCH("n/a",AO69)))</formula>
    </cfRule>
  </conditionalFormatting>
  <conditionalFormatting sqref="AO76:AP76">
    <cfRule type="containsText" dxfId="136" priority="78" operator="containsText" text="exact">
      <formula>NOT(ISERROR(SEARCH("exact",AO76)))</formula>
    </cfRule>
  </conditionalFormatting>
  <conditionalFormatting sqref="AO88:AP88">
    <cfRule type="cellIs" dxfId="135" priority="68" operator="equal">
      <formula>0</formula>
    </cfRule>
  </conditionalFormatting>
  <conditionalFormatting sqref="AO89:AP94">
    <cfRule type="containsText" dxfId="134" priority="63" operator="containsText" text="n/a">
      <formula>NOT(ISERROR(SEARCH("n/a",AO89)))</formula>
    </cfRule>
  </conditionalFormatting>
  <conditionalFormatting sqref="AO96:AP96">
    <cfRule type="containsText" dxfId="133" priority="61" operator="containsText" text="exact">
      <formula>NOT(ISERROR(SEARCH("exact",AO96)))</formula>
    </cfRule>
  </conditionalFormatting>
  <conditionalFormatting sqref="AO108:AP108">
    <cfRule type="cellIs" dxfId="132" priority="51" operator="equal">
      <formula>0</formula>
    </cfRule>
  </conditionalFormatting>
  <conditionalFormatting sqref="AO109:AP114">
    <cfRule type="containsText" dxfId="131" priority="46" operator="containsText" text="n/a">
      <formula>NOT(ISERROR(SEARCH("n/a",AO109)))</formula>
    </cfRule>
  </conditionalFormatting>
  <conditionalFormatting sqref="AO116:AP116">
    <cfRule type="containsText" dxfId="130" priority="44" operator="containsText" text="exact">
      <formula>NOT(ISERROR(SEARCH("exact",AO116)))</formula>
    </cfRule>
  </conditionalFormatting>
  <conditionalFormatting sqref="AO128:AP128">
    <cfRule type="cellIs" dxfId="129" priority="34" operator="equal">
      <formula>0</formula>
    </cfRule>
  </conditionalFormatting>
  <conditionalFormatting sqref="AO129:AP134">
    <cfRule type="containsText" dxfId="128" priority="29" operator="containsText" text="n/a">
      <formula>NOT(ISERROR(SEARCH("n/a",AO129)))</formula>
    </cfRule>
  </conditionalFormatting>
  <conditionalFormatting sqref="AO136:AP136">
    <cfRule type="containsText" dxfId="127" priority="27" operator="containsText" text="exact">
      <formula>NOT(ISERROR(SEARCH("exact",AO136)))</formula>
    </cfRule>
  </conditionalFormatting>
  <conditionalFormatting sqref="AO148:AP148">
    <cfRule type="cellIs" dxfId="126" priority="17" operator="equal">
      <formula>0</formula>
    </cfRule>
  </conditionalFormatting>
  <conditionalFormatting sqref="AO149:AP154">
    <cfRule type="containsText" dxfId="125" priority="12" operator="containsText" text="n/a">
      <formula>NOT(ISERROR(SEARCH("n/a",AO149)))</formula>
    </cfRule>
  </conditionalFormatting>
  <conditionalFormatting sqref="AO156:AP156">
    <cfRule type="containsText" dxfId="124" priority="10" operator="containsText" text="exact">
      <formula>NOT(ISERROR(SEARCH("exact",AO156)))</formula>
    </cfRule>
  </conditionalFormatting>
  <dataValidations count="3">
    <dataValidation type="list" allowBlank="1" showInputMessage="1" showErrorMessage="1" sqref="AN9:AN17 AJ19:AJ20 AN29:AN37 AJ39:AJ40 AN49:AN57 AJ59:AJ60 AN69:AN77 AJ79:AJ80 AN89:AN97 AJ99:AJ100 AN109:AN117 AJ119:AJ120 AN129:AN137 AJ139:AJ140 AN149:AN157 AJ159:AJ160" xr:uid="{E7C49D39-0C4D-43FC-916F-318FED4A07C9}">
      <formula1>YesNoField</formula1>
    </dataValidation>
    <dataValidation type="list" allowBlank="1" showInputMessage="1" showErrorMessage="1" sqref="AK9:AK27 AK29:AK47 AK49:AK67 AK69:AK87 AK89:AK107 AK109:AK127 AK129:AK147 AK149:AK167" xr:uid="{3A8552E4-BBDA-48C4-937D-8E4F7CBD8B54}">
      <formula1>Materials</formula1>
    </dataValidation>
    <dataValidation type="decimal" operator="greaterThan" allowBlank="1" showInputMessage="1" showErrorMessage="1" sqref="AL9:AL27 AL29:AL47 AL49:AL67 AL69:AL87 AL89:AL107 AL109:AL127 AL129:AL147 AL149:AL167" xr:uid="{E94BD8ED-EEF2-4E83-ADB3-67B6B08B6FC9}">
      <formula1>0</formula1>
    </dataValidation>
  </dataValidations>
  <pageMargins left="0.15748031496062992" right="0.15748031496062992" top="0.15748031496062992" bottom="3.937007874015748E-2" header="0.31496062992125984" footer="0.11811023622047245"/>
  <pageSetup paperSize="9" scale="41" fitToWidth="2" fitToHeight="0" orientation="landscape" r:id="rId1"/>
  <headerFooter>
    <oddFooter>&amp;L&amp;F&amp;R&amp;A; &amp;D; &amp;T</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F0A309-859F-42E8-AF17-C205FCB869E1}">
          <x14:formula1>
            <xm:f>'Attributes list'!$A$2:$A$21</xm:f>
          </x14:formula1>
          <xm:sqref>A8:A167</xm:sqref>
        </x14:dataValidation>
        <x14:dataValidation type="list" allowBlank="1" showInputMessage="1" showErrorMessage="1" xr:uid="{0C894287-EE7B-4A9F-AC2B-5C9620D3D594}">
          <x14:formula1>
            <xm:f>'drop down choices'!$CI$3:$CI$8</xm:f>
          </x14:formula1>
          <xm:sqref>AH13:AJ13 AH9:AJ9 AH11:AJ11 AH33:AJ33 AH29:AJ29 AH31:AJ31 AH53:AJ53 AH49:AJ49 AH51:AJ51 AH73:AJ73 AH69:AJ69 AH71:AJ71 AH93:AJ93 AH89:AJ89 AH91:AJ91 AH113:AJ113 AH109:AJ109 AH111:AJ111 AH133:AJ133 AH129:AJ129 AH131:AJ131 AH153:AJ153 AH149:AJ149 AH151:AJ151</xm:sqref>
        </x14:dataValidation>
        <x14:dataValidation type="list" allowBlank="1" showInputMessage="1" showErrorMessage="1" xr:uid="{DD329DC8-866B-4C89-92F6-1CBACE2C4CF7}">
          <x14:formula1>
            <xm:f>'drop down choices'!$BD$3:$BD$7</xm:f>
          </x14:formula1>
          <xm:sqref>AM20 AM40 AM60 AM80 AM100 AM120 AM140 AM160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0EB8-CE98-497C-96A9-E0505126CA97}">
  <sheetPr>
    <tabColor rgb="FF92D050"/>
    <pageSetUpPr fitToPage="1"/>
  </sheetPr>
  <dimension ref="A1:AR355"/>
  <sheetViews>
    <sheetView topLeftCell="A189" workbookViewId="0">
      <selection activeCell="E7" sqref="E7"/>
    </sheetView>
  </sheetViews>
  <sheetFormatPr defaultColWidth="9.140625" defaultRowHeight="15"/>
  <cols>
    <col min="1" max="1" width="2.85546875" customWidth="1"/>
    <col min="3" max="3" width="19.7109375" customWidth="1"/>
    <col min="4" max="4" width="14.7109375" customWidth="1"/>
    <col min="5" max="5" width="11.140625" customWidth="1"/>
    <col min="23" max="23" width="8" customWidth="1"/>
    <col min="24" max="25" width="7.85546875" customWidth="1"/>
    <col min="27" max="44" width="6.85546875" customWidth="1"/>
  </cols>
  <sheetData>
    <row r="1" spans="1:44" ht="10.15" customHeight="1" thickBot="1">
      <c r="A1" s="105"/>
      <c r="B1" s="105"/>
      <c r="C1" s="105"/>
      <c r="D1" s="105"/>
      <c r="E1" s="105"/>
      <c r="F1" s="105"/>
      <c r="G1" s="105"/>
      <c r="H1" s="105"/>
      <c r="I1" s="105"/>
      <c r="J1" s="105"/>
      <c r="K1" s="105"/>
      <c r="L1" s="105"/>
      <c r="M1" s="105"/>
      <c r="N1" s="105"/>
      <c r="O1" s="105"/>
      <c r="P1" s="105"/>
      <c r="Q1" s="105"/>
      <c r="R1" s="105"/>
      <c r="S1" s="105"/>
      <c r="T1" s="105"/>
      <c r="U1" s="105"/>
      <c r="V1" s="105"/>
      <c r="W1" s="105"/>
    </row>
    <row r="2" spans="1:44" s="107" customFormat="1" ht="26.45" customHeight="1" thickBot="1">
      <c r="A2" s="105"/>
      <c r="B2" s="507" t="str">
        <f>CONCATENATE('Fields names'!A238, " - UK/ITY ONLY")</f>
        <v>MEASUREMENT CHART - UK/ITY ONLY</v>
      </c>
      <c r="C2" s="508"/>
      <c r="D2" s="508"/>
      <c r="E2" s="508"/>
      <c r="F2" s="508"/>
      <c r="G2" s="508"/>
      <c r="H2" s="508"/>
      <c r="I2" s="508"/>
      <c r="J2" s="508"/>
      <c r="K2" s="508"/>
      <c r="L2" s="508"/>
      <c r="M2" s="508"/>
      <c r="N2" s="508"/>
      <c r="O2" s="508"/>
      <c r="P2" s="508"/>
      <c r="Q2" s="508"/>
      <c r="R2" s="508"/>
      <c r="S2" s="508"/>
      <c r="T2" s="508"/>
      <c r="U2" s="508"/>
      <c r="V2" s="509"/>
      <c r="W2" s="105"/>
    </row>
    <row r="3" spans="1:44" s="106" customFormat="1" ht="84.6" customHeight="1">
      <c r="A3" s="105"/>
      <c r="B3" s="510" t="str">
        <f>IF('VENDOR INFORMATION'!$B$13="germany",instructions!A102,instructions!A103)</f>
        <v xml:space="preserve">The measurements provided below, will be used for QVC web product description as well as inspection material for QVC QC/PSFGA audit of goods. Please make sure measurements are correct with production that will be delivered to QVC and that are within the tolerance specified in QA Vendor Manual. 
The point of measurements are just suggestions, please provide relevant measurements accordingly to QVC guidelines by editing the fields (texts are editable). Please specify how measurements are taken by selecting “circumference” or “flat” type of measurement and provide indication on how the measurements must be taken (e.g. “2 inches under armhole”).
Please title each column with all the sizes offered for the item so that all measurements for points of measurement and sizes are provided.
Please specify the unit of measurement in the upper table. The lower table contains calculated cells that will transform measurement from cm to inches and vice versa accordingly with the unit of measurement specified.    </v>
      </c>
      <c r="C3" s="510"/>
      <c r="D3" s="510"/>
      <c r="E3" s="510"/>
      <c r="F3" s="510"/>
      <c r="G3" s="510"/>
      <c r="H3" s="510"/>
      <c r="I3" s="510"/>
      <c r="J3" s="510"/>
      <c r="K3" s="510"/>
      <c r="L3" s="510"/>
      <c r="M3" s="510"/>
      <c r="N3" s="510"/>
      <c r="O3" s="510"/>
      <c r="P3" s="510"/>
      <c r="Q3" s="510"/>
      <c r="R3" s="510"/>
      <c r="S3" s="510"/>
      <c r="T3" s="510"/>
      <c r="U3" s="510"/>
      <c r="V3" s="510"/>
      <c r="W3" s="105"/>
    </row>
    <row r="4" spans="1:44" s="106" customFormat="1" ht="15" customHeight="1">
      <c r="A4" s="105"/>
      <c r="B4" s="131">
        <f>'PRODUCT INFORMATION'!A3</f>
        <v>0</v>
      </c>
      <c r="C4" s="139" t="str">
        <f>'Fields names'!$A$179</f>
        <v>Unit</v>
      </c>
      <c r="D4" s="109" t="s">
        <v>2027</v>
      </c>
      <c r="E4" s="108"/>
      <c r="F4" s="108"/>
      <c r="G4" s="108"/>
      <c r="H4" s="131"/>
      <c r="I4" s="131"/>
      <c r="J4" s="131"/>
      <c r="K4" s="131"/>
      <c r="L4" s="131"/>
      <c r="M4" s="131"/>
      <c r="N4" s="132"/>
      <c r="O4" s="132"/>
      <c r="P4" s="132"/>
      <c r="Q4" s="132"/>
      <c r="R4" s="132"/>
      <c r="S4" s="132"/>
      <c r="T4" s="132"/>
      <c r="U4" s="132"/>
      <c r="V4" s="132"/>
      <c r="W4" s="149" t="s">
        <v>1495</v>
      </c>
      <c r="X4" s="105"/>
      <c r="Y4" s="139" t="str">
        <f>C4</f>
        <v>Unit</v>
      </c>
      <c r="Z4" s="133" t="str">
        <f>IF(D4='drop down choices'!EE4,'drop down choices'!EE5,IF(D4='drop down choices'!EE5,'drop down choices'!EE4,"n/a"))</f>
        <v>cm</v>
      </c>
      <c r="AC4" s="107"/>
      <c r="AD4" s="105"/>
      <c r="AE4" s="105"/>
      <c r="AF4" s="105"/>
      <c r="AG4" s="105"/>
      <c r="AH4" s="105"/>
      <c r="AI4" s="105"/>
      <c r="AJ4" s="105"/>
      <c r="AK4" s="105"/>
      <c r="AL4" s="105"/>
      <c r="AM4" s="105"/>
      <c r="AN4" s="105"/>
      <c r="AO4" s="105"/>
      <c r="AP4" s="105"/>
      <c r="AQ4" s="105"/>
      <c r="AR4" s="105"/>
    </row>
    <row r="5" spans="1:44" s="106" customFormat="1" ht="6" customHeight="1" thickBot="1">
      <c r="A5" s="105"/>
      <c r="B5" s="131"/>
      <c r="C5" s="131"/>
      <c r="D5" s="131"/>
      <c r="E5" s="131"/>
      <c r="F5" s="131"/>
      <c r="G5" s="131"/>
      <c r="H5" s="131"/>
      <c r="I5" s="131"/>
      <c r="J5" s="131"/>
      <c r="K5" s="131"/>
      <c r="L5" s="131"/>
      <c r="M5" s="131"/>
      <c r="N5" s="132"/>
      <c r="O5" s="132"/>
      <c r="P5" s="132"/>
      <c r="Q5" s="132"/>
      <c r="R5" s="132"/>
      <c r="S5" s="132"/>
      <c r="T5" s="132"/>
      <c r="U5" s="132"/>
      <c r="V5" s="132"/>
      <c r="W5" s="150" t="s">
        <v>2281</v>
      </c>
      <c r="X5" s="105"/>
      <c r="Y5" s="105"/>
      <c r="Z5" s="105"/>
      <c r="AA5" s="105"/>
      <c r="AB5" s="105"/>
      <c r="AC5" s="105"/>
      <c r="AD5" s="105"/>
      <c r="AE5" s="105"/>
      <c r="AF5" s="105"/>
      <c r="AG5" s="105"/>
      <c r="AH5" s="105"/>
      <c r="AI5" s="105"/>
      <c r="AJ5" s="105"/>
      <c r="AK5" s="105"/>
      <c r="AL5" s="105"/>
      <c r="AM5" s="105"/>
      <c r="AN5" s="105"/>
      <c r="AO5" s="105"/>
      <c r="AP5" s="105"/>
      <c r="AQ5" s="105"/>
      <c r="AR5" s="105"/>
    </row>
    <row r="6" spans="1:44" s="107" customFormat="1" ht="23.25" customHeight="1">
      <c r="A6" s="105"/>
      <c r="B6" s="503" t="str">
        <f>IF('VENDOR INFORMATION'!$B$13="Germany","n/a",'Fields names'!$A$193)</f>
        <v>SIZE</v>
      </c>
      <c r="C6" s="504"/>
      <c r="D6" s="126" t="str">
        <f>IF('VENDOR INFORMATION'!$B$13="Germany","n/a",'Fields names'!$A$69)</f>
        <v>Type</v>
      </c>
      <c r="E6" s="126"/>
      <c r="F6" s="126"/>
      <c r="G6" s="126"/>
      <c r="H6" s="126"/>
      <c r="I6" s="126"/>
      <c r="J6" s="126"/>
      <c r="K6" s="126"/>
      <c r="L6" s="126"/>
      <c r="M6" s="126"/>
      <c r="N6" s="127"/>
      <c r="O6" s="127"/>
      <c r="P6" s="127"/>
      <c r="Q6" s="127"/>
      <c r="R6" s="127"/>
      <c r="S6" s="127"/>
      <c r="T6" s="127"/>
      <c r="U6" s="127"/>
      <c r="V6" s="127"/>
      <c r="W6" s="149" t="s">
        <v>2282</v>
      </c>
      <c r="X6" s="505" t="str">
        <f t="shared" ref="X6:X15" si="0">B6</f>
        <v>SIZE</v>
      </c>
      <c r="Y6" s="506"/>
      <c r="Z6" s="140" t="str">
        <f t="shared" ref="Z6:Z15" si="1">D6</f>
        <v>Type</v>
      </c>
      <c r="AA6" s="134">
        <f>IF('VENDOR INFORMATION'!$B$13="Germany","n/a",E6)</f>
        <v>0</v>
      </c>
      <c r="AB6" s="134">
        <f>IF('VENDOR INFORMATION'!$B$13="Germany","n/a",F6)</f>
        <v>0</v>
      </c>
      <c r="AC6" s="134">
        <f>IF('VENDOR INFORMATION'!$B$13="Germany","n/a",G6)</f>
        <v>0</v>
      </c>
      <c r="AD6" s="134">
        <f>IF('VENDOR INFORMATION'!$B$13="Germany","n/a",H6)</f>
        <v>0</v>
      </c>
      <c r="AE6" s="134">
        <f>IF('VENDOR INFORMATION'!$B$13="Germany","n/a",I6)</f>
        <v>0</v>
      </c>
      <c r="AF6" s="134">
        <f>IF('VENDOR INFORMATION'!$B$13="Germany","n/a",J6)</f>
        <v>0</v>
      </c>
      <c r="AG6" s="134">
        <f>IF('VENDOR INFORMATION'!$B$13="Germany","n/a",K6)</f>
        <v>0</v>
      </c>
      <c r="AH6" s="134">
        <f>IF('VENDOR INFORMATION'!$B$13="Germany","n/a",L6)</f>
        <v>0</v>
      </c>
      <c r="AI6" s="134">
        <f>IF('VENDOR INFORMATION'!$B$13="Germany","n/a",M6)</f>
        <v>0</v>
      </c>
      <c r="AJ6" s="134">
        <f>IF('VENDOR INFORMATION'!$B$13="Germany","n/a",N6)</f>
        <v>0</v>
      </c>
      <c r="AK6" s="134">
        <f>IF('VENDOR INFORMATION'!$B$13="Germany","n/a",O6)</f>
        <v>0</v>
      </c>
      <c r="AL6" s="134">
        <f>IF('VENDOR INFORMATION'!$B$13="Germany","n/a",P6)</f>
        <v>0</v>
      </c>
      <c r="AM6" s="134">
        <f>IF('VENDOR INFORMATION'!$B$13="Germany","n/a",Q6)</f>
        <v>0</v>
      </c>
      <c r="AN6" s="134">
        <f>IF('VENDOR INFORMATION'!$B$13="Germany","n/a",R6)</f>
        <v>0</v>
      </c>
      <c r="AO6" s="134">
        <f>IF('VENDOR INFORMATION'!$B$13="Germany","n/a",S6)</f>
        <v>0</v>
      </c>
      <c r="AP6" s="134">
        <f>IF('VENDOR INFORMATION'!$B$13="Germany","n/a",T6)</f>
        <v>0</v>
      </c>
      <c r="AQ6" s="134">
        <f>IF('VENDOR INFORMATION'!$B$13="Germany","n/a",U6)</f>
        <v>0</v>
      </c>
      <c r="AR6" s="134">
        <f>IF('VENDOR INFORMATION'!$B$13="Germany","n/a",V6)</f>
        <v>0</v>
      </c>
    </row>
    <row r="7" spans="1:44" s="107" customFormat="1" ht="25.9" customHeight="1">
      <c r="A7" s="105"/>
      <c r="B7" s="500" t="str">
        <f>IF('VENDOR INFORMATION'!$B$13="Germany","n/a",'Fields names'!$A$227)</f>
        <v>Shoulder</v>
      </c>
      <c r="C7" s="500"/>
      <c r="D7" s="109" t="s">
        <v>284</v>
      </c>
      <c r="E7" s="128"/>
      <c r="F7" s="128"/>
      <c r="G7" s="128"/>
      <c r="H7" s="128"/>
      <c r="I7" s="128"/>
      <c r="J7" s="128"/>
      <c r="K7" s="128"/>
      <c r="L7" s="128"/>
      <c r="M7" s="128"/>
      <c r="N7" s="128"/>
      <c r="O7" s="128"/>
      <c r="P7" s="128"/>
      <c r="Q7" s="128"/>
      <c r="R7" s="128"/>
      <c r="S7" s="128"/>
      <c r="T7" s="128"/>
      <c r="U7" s="128"/>
      <c r="V7" s="128"/>
      <c r="W7" s="151" t="str">
        <f>_xlfn.CONCAT(B7,$W$6,$E$6,$W$5,E7,$W$4,$F$6,$W$5,F7,$W$4,$G$6,$W$5,G7,$W$4,$H$6,$W$5,H7,$W$4,$I$6,$W$5,I7,$W$4,$J$6,$W$5,J7,$W$4,$K$6,$W$5,K7,$W$4,$L$6,$W$5,L7,$W$4,$M$6,$W$5,M7,$W$4,$N$6,$W$5,N7,$W$4,$O$6,$W$5,O7,$W$4,$P$6,$W$5,P7,$W$4,$Q$6,$W$5,Q7,$W$4,$R$6,$W$5,R7,$W$4,$S$6,$W$5,S7,$W$4,$T$6,$W$5,T7,$W$4,$U$6,$W$5,U7,$W$4,$V$6,$W$5,V7)</f>
        <v>Shoulder: / / / / / / / / / / / / / / / / / /</v>
      </c>
      <c r="X7" s="501" t="str">
        <f t="shared" si="0"/>
        <v>Shoulder</v>
      </c>
      <c r="Y7" s="502"/>
      <c r="Z7" s="141" t="str">
        <f t="shared" si="1"/>
        <v>Select</v>
      </c>
      <c r="AA7" s="135">
        <f>IF($D$4='drop down choices'!$EE$4,E7/2.54,IF($D$4='drop down choices'!$EE$5,E7*2.54,0))</f>
        <v>0</v>
      </c>
      <c r="AB7" s="135">
        <f>IF($D$4='drop down choices'!$EE$4,F7/2.54,IF($D$4='drop down choices'!$EE$5,F7*2.54,0))</f>
        <v>0</v>
      </c>
      <c r="AC7" s="135">
        <f>IF($D$4='drop down choices'!$EE$4,G7/2.54,IF($D$4='drop down choices'!$EE$5,G7*2.54,0))</f>
        <v>0</v>
      </c>
      <c r="AD7" s="135">
        <f>IF($D$4='drop down choices'!$EE$4,H7/2.54,IF($D$4='drop down choices'!$EE$5,H7*2.54,0))</f>
        <v>0</v>
      </c>
      <c r="AE7" s="135">
        <f>IF($D$4='drop down choices'!$EE$4,I7/2.54,IF($D$4='drop down choices'!$EE$5,I7*2.54,0))</f>
        <v>0</v>
      </c>
      <c r="AF7" s="135">
        <f>IF($D$4='drop down choices'!$EE$4,J7/2.54,IF($D$4='drop down choices'!$EE$5,J7*2.54,0))</f>
        <v>0</v>
      </c>
      <c r="AG7" s="135">
        <f>IF($D$4='drop down choices'!$EE$4,K7/2.54,IF($D$4='drop down choices'!$EE$5,K7*2.54,0))</f>
        <v>0</v>
      </c>
      <c r="AH7" s="135">
        <f>IF($D$4='drop down choices'!$EE$4,L7/2.54,IF($D$4='drop down choices'!$EE$5,L7*2.54,0))</f>
        <v>0</v>
      </c>
      <c r="AI7" s="135">
        <f>IF($D$4='drop down choices'!$EE$4,M7/2.54,IF($D$4='drop down choices'!$EE$5,M7*2.54,0))</f>
        <v>0</v>
      </c>
      <c r="AJ7" s="135">
        <f>IF($D$4='drop down choices'!$EE$4,N7/2.54,IF($D$4='drop down choices'!$EE$5,N7*2.54,0))</f>
        <v>0</v>
      </c>
      <c r="AK7" s="135">
        <f>IF($D$4='drop down choices'!$EE$4,O7/2.54,IF($D$4='drop down choices'!$EE$5,O7*2.54,0))</f>
        <v>0</v>
      </c>
      <c r="AL7" s="135">
        <f>IF($D$4='drop down choices'!$EE$4,P7/2.54,IF($D$4='drop down choices'!$EE$5,P7*2.54,0))</f>
        <v>0</v>
      </c>
      <c r="AM7" s="135">
        <f>IF($D$4='drop down choices'!$EE$4,Q7/2.54,IF($D$4='drop down choices'!$EE$5,Q7*2.54,0))</f>
        <v>0</v>
      </c>
      <c r="AN7" s="135">
        <f>IF($D$4='drop down choices'!$EE$4,R7/2.54,IF($D$4='drop down choices'!$EE$5,R7*2.54,0))</f>
        <v>0</v>
      </c>
      <c r="AO7" s="135">
        <f>IF($D$4='drop down choices'!$EE$4,S7/2.54,IF($D$4='drop down choices'!$EE$5,S7*2.54,0))</f>
        <v>0</v>
      </c>
      <c r="AP7" s="135">
        <f>IF($D$4='drop down choices'!$EE$4,T7/2.54,IF($D$4='drop down choices'!$EE$5,T7*2.54,0))</f>
        <v>0</v>
      </c>
      <c r="AQ7" s="135">
        <f>IF($D$4='drop down choices'!$EE$4,U7/2.54,IF($D$4='drop down choices'!$EE$5,U7*2.54,0))</f>
        <v>0</v>
      </c>
      <c r="AR7" s="135">
        <f>IF($D$4='drop down choices'!$EE$4,V7/2.54,IF($D$4='drop down choices'!$EE$5,V7*2.54,0))</f>
        <v>0</v>
      </c>
    </row>
    <row r="8" spans="1:44" s="107" customFormat="1" ht="25.9" customHeight="1">
      <c r="A8" s="105"/>
      <c r="B8" s="500" t="str">
        <f>IF('VENDOR INFORMATION'!$B$13="Germany","n/a",'Fields names'!$A$228)</f>
        <v>Chest/Bust</v>
      </c>
      <c r="C8" s="500"/>
      <c r="D8" s="109" t="s">
        <v>284</v>
      </c>
      <c r="E8" s="129"/>
      <c r="F8" s="129"/>
      <c r="G8" s="129"/>
      <c r="H8" s="129"/>
      <c r="I8" s="129"/>
      <c r="J8" s="129"/>
      <c r="K8" s="129"/>
      <c r="L8" s="129"/>
      <c r="M8" s="129"/>
      <c r="N8" s="129"/>
      <c r="O8" s="129"/>
      <c r="P8" s="129"/>
      <c r="Q8" s="129"/>
      <c r="R8" s="129"/>
      <c r="S8" s="129"/>
      <c r="T8" s="129"/>
      <c r="U8" s="129"/>
      <c r="V8" s="129"/>
      <c r="W8" s="151" t="str">
        <f t="shared" ref="W8:W15" si="2">_xlfn.CONCAT(B8,$W$6,$E$6,$W$5,E8,$W$4,$F$6,$W$5,F8,$W$4,$G$6,$W$5,G8,$W$4,$H$6,$W$5,H8,$W$4,$I$6,$W$5,I8,$W$4,$J$6,$W$5,J8,$W$4,$K$6,$W$5,K8,$W$4,$L$6,$W$5,L8,$W$4,$M$6,$W$5,M8,$W$4,$N$6,$W$5,N8,$W$4,$O$6,$W$5,O8,$W$4,$P$6,$W$5,P8,$W$4,$Q$6,$W$5,Q8,$W$4,$R$6,$W$5,R8,$W$4,$S$6,$W$5,S8,$W$4,$T$6,$W$5,T8,$W$4,$U$6,$W$5,U8,$W$4,$V$6,$W$5,V8)</f>
        <v>Chest/Bust: / / / / / / / / / / / / / / / / / /</v>
      </c>
      <c r="X8" s="501" t="str">
        <f t="shared" si="0"/>
        <v>Chest/Bust</v>
      </c>
      <c r="Y8" s="502"/>
      <c r="Z8" s="141" t="str">
        <f t="shared" si="1"/>
        <v>Select</v>
      </c>
      <c r="AA8" s="135">
        <f>IF($D$4='drop down choices'!$EE$4,E8/2.54,IF($D$4='drop down choices'!$EE$5,E8*2.54,0))</f>
        <v>0</v>
      </c>
      <c r="AB8" s="135">
        <f>IF($D$4='drop down choices'!$EE$4,F8/2.54,IF($D$4='drop down choices'!$EE$5,F8*2.54,0))</f>
        <v>0</v>
      </c>
      <c r="AC8" s="135">
        <f>IF($D$4='drop down choices'!$EE$4,G8/2.54,IF($D$4='drop down choices'!$EE$5,G8*2.54,0))</f>
        <v>0</v>
      </c>
      <c r="AD8" s="135">
        <f>IF($D$4='drop down choices'!$EE$4,H8/2.54,IF($D$4='drop down choices'!$EE$5,H8*2.54,0))</f>
        <v>0</v>
      </c>
      <c r="AE8" s="135">
        <f>IF($D$4='drop down choices'!$EE$4,I8/2.54,IF($D$4='drop down choices'!$EE$5,I8*2.54,0))</f>
        <v>0</v>
      </c>
      <c r="AF8" s="135">
        <f>IF($D$4='drop down choices'!$EE$4,J8/2.54,IF($D$4='drop down choices'!$EE$5,J8*2.54,0))</f>
        <v>0</v>
      </c>
      <c r="AG8" s="135">
        <f>IF($D$4='drop down choices'!$EE$4,K8/2.54,IF($D$4='drop down choices'!$EE$5,K8*2.54,0))</f>
        <v>0</v>
      </c>
      <c r="AH8" s="135">
        <f>IF($D$4='drop down choices'!$EE$4,L8/2.54,IF($D$4='drop down choices'!$EE$5,L8*2.54,0))</f>
        <v>0</v>
      </c>
      <c r="AI8" s="135">
        <f>IF($D$4='drop down choices'!$EE$4,M8/2.54,IF($D$4='drop down choices'!$EE$5,M8*2.54,0))</f>
        <v>0</v>
      </c>
      <c r="AJ8" s="135">
        <f>IF($D$4='drop down choices'!$EE$4,N8/2.54,IF($D$4='drop down choices'!$EE$5,N8*2.54,0))</f>
        <v>0</v>
      </c>
      <c r="AK8" s="135">
        <f>IF($D$4='drop down choices'!$EE$4,O8/2.54,IF($D$4='drop down choices'!$EE$5,O8*2.54,0))</f>
        <v>0</v>
      </c>
      <c r="AL8" s="135">
        <f>IF($D$4='drop down choices'!$EE$4,P8/2.54,IF($D$4='drop down choices'!$EE$5,P8*2.54,0))</f>
        <v>0</v>
      </c>
      <c r="AM8" s="135">
        <f>IF($D$4='drop down choices'!$EE$4,Q8/2.54,IF($D$4='drop down choices'!$EE$5,Q8*2.54,0))</f>
        <v>0</v>
      </c>
      <c r="AN8" s="135">
        <f>IF($D$4='drop down choices'!$EE$4,R8/2.54,IF($D$4='drop down choices'!$EE$5,R8*2.54,0))</f>
        <v>0</v>
      </c>
      <c r="AO8" s="135">
        <f>IF($D$4='drop down choices'!$EE$4,S8/2.54,IF($D$4='drop down choices'!$EE$5,S8*2.54,0))</f>
        <v>0</v>
      </c>
      <c r="AP8" s="135">
        <f>IF($D$4='drop down choices'!$EE$4,T8/2.54,IF($D$4='drop down choices'!$EE$5,T8*2.54,0))</f>
        <v>0</v>
      </c>
      <c r="AQ8" s="135">
        <f>IF($D$4='drop down choices'!$EE$4,U8/2.54,IF($D$4='drop down choices'!$EE$5,U8*2.54,0))</f>
        <v>0</v>
      </c>
      <c r="AR8" s="135">
        <f>IF($D$4='drop down choices'!$EE$4,V8/2.54,IF($D$4='drop down choices'!$EE$5,V8*2.54,0))</f>
        <v>0</v>
      </c>
    </row>
    <row r="9" spans="1:44" s="107" customFormat="1" ht="25.9" customHeight="1">
      <c r="A9" s="105"/>
      <c r="B9" s="500" t="str">
        <f>IF('VENDOR INFORMATION'!$B$13="Germany","n/a",'Fields names'!$A$229)</f>
        <v>Waist</v>
      </c>
      <c r="C9" s="500"/>
      <c r="D9" s="109" t="s">
        <v>284</v>
      </c>
      <c r="E9" s="129"/>
      <c r="F9" s="129"/>
      <c r="G9" s="129"/>
      <c r="H9" s="129"/>
      <c r="I9" s="129"/>
      <c r="J9" s="129"/>
      <c r="K9" s="129"/>
      <c r="L9" s="129"/>
      <c r="M9" s="129"/>
      <c r="N9" s="129"/>
      <c r="O9" s="129"/>
      <c r="P9" s="129"/>
      <c r="Q9" s="129"/>
      <c r="R9" s="129"/>
      <c r="S9" s="129"/>
      <c r="T9" s="129"/>
      <c r="U9" s="129"/>
      <c r="V9" s="129"/>
      <c r="W9" s="151" t="str">
        <f t="shared" si="2"/>
        <v>Waist: / / / / / / / / / / / / / / / / / /</v>
      </c>
      <c r="X9" s="501" t="str">
        <f t="shared" si="0"/>
        <v>Waist</v>
      </c>
      <c r="Y9" s="502"/>
      <c r="Z9" s="141" t="str">
        <f t="shared" si="1"/>
        <v>Select</v>
      </c>
      <c r="AA9" s="135">
        <f>IF($D$4='drop down choices'!$EE$4,E9/2.54,IF($D$4='drop down choices'!$EE$5,E9*2.54,0))</f>
        <v>0</v>
      </c>
      <c r="AB9" s="135">
        <f>IF($D$4='drop down choices'!$EE$4,F9/2.54,IF($D$4='drop down choices'!$EE$5,F9*2.54,0))</f>
        <v>0</v>
      </c>
      <c r="AC9" s="135">
        <f>IF($D$4='drop down choices'!$EE$4,G9/2.54,IF($D$4='drop down choices'!$EE$5,G9*2.54,0))</f>
        <v>0</v>
      </c>
      <c r="AD9" s="135">
        <f>IF($D$4='drop down choices'!$EE$4,H9/2.54,IF($D$4='drop down choices'!$EE$5,H9*2.54,0))</f>
        <v>0</v>
      </c>
      <c r="AE9" s="135">
        <f>IF($D$4='drop down choices'!$EE$4,I9/2.54,IF($D$4='drop down choices'!$EE$5,I9*2.54,0))</f>
        <v>0</v>
      </c>
      <c r="AF9" s="135">
        <f>IF($D$4='drop down choices'!$EE$4,J9/2.54,IF($D$4='drop down choices'!$EE$5,J9*2.54,0))</f>
        <v>0</v>
      </c>
      <c r="AG9" s="135">
        <f>IF($D$4='drop down choices'!$EE$4,K9/2.54,IF($D$4='drop down choices'!$EE$5,K9*2.54,0))</f>
        <v>0</v>
      </c>
      <c r="AH9" s="135">
        <f>IF($D$4='drop down choices'!$EE$4,L9/2.54,IF($D$4='drop down choices'!$EE$5,L9*2.54,0))</f>
        <v>0</v>
      </c>
      <c r="AI9" s="135">
        <f>IF($D$4='drop down choices'!$EE$4,M9/2.54,IF($D$4='drop down choices'!$EE$5,M9*2.54,0))</f>
        <v>0</v>
      </c>
      <c r="AJ9" s="135">
        <f>IF($D$4='drop down choices'!$EE$4,N9/2.54,IF($D$4='drop down choices'!$EE$5,N9*2.54,0))</f>
        <v>0</v>
      </c>
      <c r="AK9" s="135">
        <f>IF($D$4='drop down choices'!$EE$4,O9/2.54,IF($D$4='drop down choices'!$EE$5,O9*2.54,0))</f>
        <v>0</v>
      </c>
      <c r="AL9" s="135">
        <f>IF($D$4='drop down choices'!$EE$4,P9/2.54,IF($D$4='drop down choices'!$EE$5,P9*2.54,0))</f>
        <v>0</v>
      </c>
      <c r="AM9" s="135">
        <f>IF($D$4='drop down choices'!$EE$4,Q9/2.54,IF($D$4='drop down choices'!$EE$5,Q9*2.54,0))</f>
        <v>0</v>
      </c>
      <c r="AN9" s="135">
        <f>IF($D$4='drop down choices'!$EE$4,R9/2.54,IF($D$4='drop down choices'!$EE$5,R9*2.54,0))</f>
        <v>0</v>
      </c>
      <c r="AO9" s="135">
        <f>IF($D$4='drop down choices'!$EE$4,S9/2.54,IF($D$4='drop down choices'!$EE$5,S9*2.54,0))</f>
        <v>0</v>
      </c>
      <c r="AP9" s="135">
        <f>IF($D$4='drop down choices'!$EE$4,T9/2.54,IF($D$4='drop down choices'!$EE$5,T9*2.54,0))</f>
        <v>0</v>
      </c>
      <c r="AQ9" s="135">
        <f>IF($D$4='drop down choices'!$EE$4,U9/2.54,IF($D$4='drop down choices'!$EE$5,U9*2.54,0))</f>
        <v>0</v>
      </c>
      <c r="AR9" s="135">
        <f>IF($D$4='drop down choices'!$EE$4,V9/2.54,IF($D$4='drop down choices'!$EE$5,V9*2.54,0))</f>
        <v>0</v>
      </c>
    </row>
    <row r="10" spans="1:44" s="107" customFormat="1" ht="25.9" customHeight="1">
      <c r="A10" s="105"/>
      <c r="B10" s="500" t="str">
        <f>IF('VENDOR INFORMATION'!$B$13="Germany","n/a",'Fields names'!$A$230)</f>
        <v>Hip</v>
      </c>
      <c r="C10" s="500"/>
      <c r="D10" s="109" t="s">
        <v>284</v>
      </c>
      <c r="E10" s="129"/>
      <c r="F10" s="129"/>
      <c r="G10" s="129"/>
      <c r="H10" s="129"/>
      <c r="I10" s="129"/>
      <c r="J10" s="129"/>
      <c r="K10" s="129"/>
      <c r="L10" s="129"/>
      <c r="M10" s="129"/>
      <c r="N10" s="129"/>
      <c r="O10" s="129"/>
      <c r="P10" s="129"/>
      <c r="Q10" s="129"/>
      <c r="R10" s="129"/>
      <c r="S10" s="129"/>
      <c r="T10" s="129"/>
      <c r="U10" s="129"/>
      <c r="V10" s="129"/>
      <c r="W10" s="151" t="str">
        <f t="shared" si="2"/>
        <v>Hip: / / / / / / / / / / / / / / / / / /</v>
      </c>
      <c r="X10" s="501" t="str">
        <f t="shared" si="0"/>
        <v>Hip</v>
      </c>
      <c r="Y10" s="502"/>
      <c r="Z10" s="141" t="str">
        <f t="shared" si="1"/>
        <v>Select</v>
      </c>
      <c r="AA10" s="135">
        <f>IF($D$4='drop down choices'!$EE$4,E10/2.54,IF($D$4='drop down choices'!$EE$5,E10*2.54,0))</f>
        <v>0</v>
      </c>
      <c r="AB10" s="135">
        <f>IF($D$4='drop down choices'!$EE$4,F10/2.54,IF($D$4='drop down choices'!$EE$5,F10*2.54,0))</f>
        <v>0</v>
      </c>
      <c r="AC10" s="135">
        <f>IF($D$4='drop down choices'!$EE$4,G10/2.54,IF($D$4='drop down choices'!$EE$5,G10*2.54,0))</f>
        <v>0</v>
      </c>
      <c r="AD10" s="135">
        <f>IF($D$4='drop down choices'!$EE$4,H10/2.54,IF($D$4='drop down choices'!$EE$5,H10*2.54,0))</f>
        <v>0</v>
      </c>
      <c r="AE10" s="135">
        <f>IF($D$4='drop down choices'!$EE$4,I10/2.54,IF($D$4='drop down choices'!$EE$5,I10*2.54,0))</f>
        <v>0</v>
      </c>
      <c r="AF10" s="135">
        <f>IF($D$4='drop down choices'!$EE$4,J10/2.54,IF($D$4='drop down choices'!$EE$5,J10*2.54,0))</f>
        <v>0</v>
      </c>
      <c r="AG10" s="135">
        <f>IF($D$4='drop down choices'!$EE$4,K10/2.54,IF($D$4='drop down choices'!$EE$5,K10*2.54,0))</f>
        <v>0</v>
      </c>
      <c r="AH10" s="135">
        <f>IF($D$4='drop down choices'!$EE$4,L10/2.54,IF($D$4='drop down choices'!$EE$5,L10*2.54,0))</f>
        <v>0</v>
      </c>
      <c r="AI10" s="135">
        <f>IF($D$4='drop down choices'!$EE$4,M10/2.54,IF($D$4='drop down choices'!$EE$5,M10*2.54,0))</f>
        <v>0</v>
      </c>
      <c r="AJ10" s="135">
        <f>IF($D$4='drop down choices'!$EE$4,N10/2.54,IF($D$4='drop down choices'!$EE$5,N10*2.54,0))</f>
        <v>0</v>
      </c>
      <c r="AK10" s="135">
        <f>IF($D$4='drop down choices'!$EE$4,O10/2.54,IF($D$4='drop down choices'!$EE$5,O10*2.54,0))</f>
        <v>0</v>
      </c>
      <c r="AL10" s="135">
        <f>IF($D$4='drop down choices'!$EE$4,P10/2.54,IF($D$4='drop down choices'!$EE$5,P10*2.54,0))</f>
        <v>0</v>
      </c>
      <c r="AM10" s="135">
        <f>IF($D$4='drop down choices'!$EE$4,Q10/2.54,IF($D$4='drop down choices'!$EE$5,Q10*2.54,0))</f>
        <v>0</v>
      </c>
      <c r="AN10" s="135">
        <f>IF($D$4='drop down choices'!$EE$4,R10/2.54,IF($D$4='drop down choices'!$EE$5,R10*2.54,0))</f>
        <v>0</v>
      </c>
      <c r="AO10" s="135">
        <f>IF($D$4='drop down choices'!$EE$4,S10/2.54,IF($D$4='drop down choices'!$EE$5,S10*2.54,0))</f>
        <v>0</v>
      </c>
      <c r="AP10" s="135">
        <f>IF($D$4='drop down choices'!$EE$4,T10/2.54,IF($D$4='drop down choices'!$EE$5,T10*2.54,0))</f>
        <v>0</v>
      </c>
      <c r="AQ10" s="135">
        <f>IF($D$4='drop down choices'!$EE$4,U10/2.54,IF($D$4='drop down choices'!$EE$5,U10*2.54,0))</f>
        <v>0</v>
      </c>
      <c r="AR10" s="135">
        <f>IF($D$4='drop down choices'!$EE$4,V10/2.54,IF($D$4='drop down choices'!$EE$5,V10*2.54,0))</f>
        <v>0</v>
      </c>
    </row>
    <row r="11" spans="1:44" s="107" customFormat="1" ht="25.9" customHeight="1">
      <c r="A11" s="105"/>
      <c r="B11" s="500" t="str">
        <f>IF('VENDOR INFORMATION'!$B$13="Germany","n/a",'Fields names'!$A$231)</f>
        <v>Length</v>
      </c>
      <c r="C11" s="500"/>
      <c r="D11" s="109" t="s">
        <v>284</v>
      </c>
      <c r="E11" s="129"/>
      <c r="F11" s="129"/>
      <c r="G11" s="129"/>
      <c r="H11" s="129"/>
      <c r="I11" s="129"/>
      <c r="J11" s="129"/>
      <c r="K11" s="129"/>
      <c r="L11" s="129"/>
      <c r="M11" s="129"/>
      <c r="N11" s="129"/>
      <c r="O11" s="129"/>
      <c r="P11" s="129"/>
      <c r="Q11" s="129"/>
      <c r="R11" s="129"/>
      <c r="S11" s="129"/>
      <c r="T11" s="129"/>
      <c r="U11" s="129"/>
      <c r="V11" s="129"/>
      <c r="W11" s="151" t="str">
        <f t="shared" si="2"/>
        <v>Length: / / / / / / / / / / / / / / / / / /</v>
      </c>
      <c r="X11" s="501" t="str">
        <f t="shared" si="0"/>
        <v>Length</v>
      </c>
      <c r="Y11" s="502"/>
      <c r="Z11" s="141" t="str">
        <f t="shared" si="1"/>
        <v>Select</v>
      </c>
      <c r="AA11" s="135">
        <f>IF($D$4='drop down choices'!$EE$4,E11/2.54,IF($D$4='drop down choices'!$EE$5,E11*2.54,0))</f>
        <v>0</v>
      </c>
      <c r="AB11" s="135">
        <f>IF($D$4='drop down choices'!$EE$4,F11/2.54,IF($D$4='drop down choices'!$EE$5,F11*2.54,0))</f>
        <v>0</v>
      </c>
      <c r="AC11" s="135">
        <f>IF($D$4='drop down choices'!$EE$4,G11/2.54,IF($D$4='drop down choices'!$EE$5,G11*2.54,0))</f>
        <v>0</v>
      </c>
      <c r="AD11" s="135">
        <f>IF($D$4='drop down choices'!$EE$4,H11/2.54,IF($D$4='drop down choices'!$EE$5,H11*2.54,0))</f>
        <v>0</v>
      </c>
      <c r="AE11" s="135">
        <f>IF($D$4='drop down choices'!$EE$4,I11/2.54,IF($D$4='drop down choices'!$EE$5,I11*2.54,0))</f>
        <v>0</v>
      </c>
      <c r="AF11" s="135">
        <f>IF($D$4='drop down choices'!$EE$4,J11/2.54,IF($D$4='drop down choices'!$EE$5,J11*2.54,0))</f>
        <v>0</v>
      </c>
      <c r="AG11" s="135">
        <f>IF($D$4='drop down choices'!$EE$4,K11/2.54,IF($D$4='drop down choices'!$EE$5,K11*2.54,0))</f>
        <v>0</v>
      </c>
      <c r="AH11" s="135">
        <f>IF($D$4='drop down choices'!$EE$4,L11/2.54,IF($D$4='drop down choices'!$EE$5,L11*2.54,0))</f>
        <v>0</v>
      </c>
      <c r="AI11" s="135">
        <f>IF($D$4='drop down choices'!$EE$4,M11/2.54,IF($D$4='drop down choices'!$EE$5,M11*2.54,0))</f>
        <v>0</v>
      </c>
      <c r="AJ11" s="135">
        <f>IF($D$4='drop down choices'!$EE$4,N11/2.54,IF($D$4='drop down choices'!$EE$5,N11*2.54,0))</f>
        <v>0</v>
      </c>
      <c r="AK11" s="135">
        <f>IF($D$4='drop down choices'!$EE$4,O11/2.54,IF($D$4='drop down choices'!$EE$5,O11*2.54,0))</f>
        <v>0</v>
      </c>
      <c r="AL11" s="135">
        <f>IF($D$4='drop down choices'!$EE$4,P11/2.54,IF($D$4='drop down choices'!$EE$5,P11*2.54,0))</f>
        <v>0</v>
      </c>
      <c r="AM11" s="135">
        <f>IF($D$4='drop down choices'!$EE$4,Q11/2.54,IF($D$4='drop down choices'!$EE$5,Q11*2.54,0))</f>
        <v>0</v>
      </c>
      <c r="AN11" s="135">
        <f>IF($D$4='drop down choices'!$EE$4,R11/2.54,IF($D$4='drop down choices'!$EE$5,R11*2.54,0))</f>
        <v>0</v>
      </c>
      <c r="AO11" s="135">
        <f>IF($D$4='drop down choices'!$EE$4,S11/2.54,IF($D$4='drop down choices'!$EE$5,S11*2.54,0))</f>
        <v>0</v>
      </c>
      <c r="AP11" s="135">
        <f>IF($D$4='drop down choices'!$EE$4,T11/2.54,IF($D$4='drop down choices'!$EE$5,T11*2.54,0))</f>
        <v>0</v>
      </c>
      <c r="AQ11" s="135">
        <f>IF($D$4='drop down choices'!$EE$4,U11/2.54,IF($D$4='drop down choices'!$EE$5,U11*2.54,0))</f>
        <v>0</v>
      </c>
      <c r="AR11" s="135">
        <f>IF($D$4='drop down choices'!$EE$4,V11/2.54,IF($D$4='drop down choices'!$EE$5,V11*2.54,0))</f>
        <v>0</v>
      </c>
    </row>
    <row r="12" spans="1:44" s="107" customFormat="1" ht="25.9" customHeight="1">
      <c r="A12" s="105"/>
      <c r="B12" s="500" t="str">
        <f>IF('VENDOR INFORMATION'!$B$13="Germany","n/a",'Fields names'!$A$232)</f>
        <v>Sleeve length</v>
      </c>
      <c r="C12" s="500"/>
      <c r="D12" s="109" t="s">
        <v>284</v>
      </c>
      <c r="E12" s="129"/>
      <c r="F12" s="129"/>
      <c r="G12" s="129"/>
      <c r="H12" s="129"/>
      <c r="I12" s="129"/>
      <c r="J12" s="129"/>
      <c r="K12" s="129"/>
      <c r="L12" s="129"/>
      <c r="M12" s="129"/>
      <c r="N12" s="129"/>
      <c r="O12" s="129"/>
      <c r="P12" s="129"/>
      <c r="Q12" s="129"/>
      <c r="R12" s="129"/>
      <c r="S12" s="129"/>
      <c r="T12" s="129"/>
      <c r="U12" s="129"/>
      <c r="V12" s="129"/>
      <c r="W12" s="151" t="str">
        <f t="shared" si="2"/>
        <v>Sleeve length: / / / / / / / / / / / / / / / / / /</v>
      </c>
      <c r="X12" s="501" t="str">
        <f t="shared" si="0"/>
        <v>Sleeve length</v>
      </c>
      <c r="Y12" s="502"/>
      <c r="Z12" s="141" t="str">
        <f t="shared" si="1"/>
        <v>Select</v>
      </c>
      <c r="AA12" s="135">
        <f>IF($D$4='drop down choices'!$EE$4,E12/2.54,IF($D$4='drop down choices'!$EE$5,E12*2.54,0))</f>
        <v>0</v>
      </c>
      <c r="AB12" s="135">
        <f>IF($D$4='drop down choices'!$EE$4,F12/2.54,IF($D$4='drop down choices'!$EE$5,F12*2.54,0))</f>
        <v>0</v>
      </c>
      <c r="AC12" s="135">
        <f>IF($D$4='drop down choices'!$EE$4,G12/2.54,IF($D$4='drop down choices'!$EE$5,G12*2.54,0))</f>
        <v>0</v>
      </c>
      <c r="AD12" s="135">
        <f>IF($D$4='drop down choices'!$EE$4,H12/2.54,IF($D$4='drop down choices'!$EE$5,H12*2.54,0))</f>
        <v>0</v>
      </c>
      <c r="AE12" s="135">
        <f>IF($D$4='drop down choices'!$EE$4,I12/2.54,IF($D$4='drop down choices'!$EE$5,I12*2.54,0))</f>
        <v>0</v>
      </c>
      <c r="AF12" s="135">
        <f>IF($D$4='drop down choices'!$EE$4,J12/2.54,IF($D$4='drop down choices'!$EE$5,J12*2.54,0))</f>
        <v>0</v>
      </c>
      <c r="AG12" s="135">
        <f>IF($D$4='drop down choices'!$EE$4,K12/2.54,IF($D$4='drop down choices'!$EE$5,K12*2.54,0))</f>
        <v>0</v>
      </c>
      <c r="AH12" s="135">
        <f>IF($D$4='drop down choices'!$EE$4,L12/2.54,IF($D$4='drop down choices'!$EE$5,L12*2.54,0))</f>
        <v>0</v>
      </c>
      <c r="AI12" s="135">
        <f>IF($D$4='drop down choices'!$EE$4,M12/2.54,IF($D$4='drop down choices'!$EE$5,M12*2.54,0))</f>
        <v>0</v>
      </c>
      <c r="AJ12" s="135">
        <f>IF($D$4='drop down choices'!$EE$4,N12/2.54,IF($D$4='drop down choices'!$EE$5,N12*2.54,0))</f>
        <v>0</v>
      </c>
      <c r="AK12" s="135">
        <f>IF($D$4='drop down choices'!$EE$4,O12/2.54,IF($D$4='drop down choices'!$EE$5,O12*2.54,0))</f>
        <v>0</v>
      </c>
      <c r="AL12" s="135">
        <f>IF($D$4='drop down choices'!$EE$4,P12/2.54,IF($D$4='drop down choices'!$EE$5,P12*2.54,0))</f>
        <v>0</v>
      </c>
      <c r="AM12" s="135">
        <f>IF($D$4='drop down choices'!$EE$4,Q12/2.54,IF($D$4='drop down choices'!$EE$5,Q12*2.54,0))</f>
        <v>0</v>
      </c>
      <c r="AN12" s="135">
        <f>IF($D$4='drop down choices'!$EE$4,R12/2.54,IF($D$4='drop down choices'!$EE$5,R12*2.54,0))</f>
        <v>0</v>
      </c>
      <c r="AO12" s="135">
        <f>IF($D$4='drop down choices'!$EE$4,S12/2.54,IF($D$4='drop down choices'!$EE$5,S12*2.54,0))</f>
        <v>0</v>
      </c>
      <c r="AP12" s="135">
        <f>IF($D$4='drop down choices'!$EE$4,T12/2.54,IF($D$4='drop down choices'!$EE$5,T12*2.54,0))</f>
        <v>0</v>
      </c>
      <c r="AQ12" s="135">
        <f>IF($D$4='drop down choices'!$EE$4,U12/2.54,IF($D$4='drop down choices'!$EE$5,U12*2.54,0))</f>
        <v>0</v>
      </c>
      <c r="AR12" s="135">
        <f>IF($D$4='drop down choices'!$EE$4,V12/2.54,IF($D$4='drop down choices'!$EE$5,V12*2.54,0))</f>
        <v>0</v>
      </c>
    </row>
    <row r="13" spans="1:44" s="107" customFormat="1" ht="25.9" customHeight="1">
      <c r="A13" s="105"/>
      <c r="B13" s="500" t="str">
        <f>IF('VENDOR INFORMATION'!$B$13="Germany","n/a",'Fields names'!$A$233)</f>
        <v>Sweep</v>
      </c>
      <c r="C13" s="500"/>
      <c r="D13" s="109" t="s">
        <v>284</v>
      </c>
      <c r="E13" s="129"/>
      <c r="F13" s="129"/>
      <c r="G13" s="129"/>
      <c r="H13" s="129"/>
      <c r="I13" s="129"/>
      <c r="J13" s="129"/>
      <c r="K13" s="129"/>
      <c r="L13" s="129"/>
      <c r="M13" s="129"/>
      <c r="N13" s="129"/>
      <c r="O13" s="129"/>
      <c r="P13" s="129"/>
      <c r="Q13" s="129"/>
      <c r="R13" s="129"/>
      <c r="S13" s="129"/>
      <c r="T13" s="129"/>
      <c r="U13" s="129"/>
      <c r="V13" s="129"/>
      <c r="W13" s="151" t="str">
        <f t="shared" si="2"/>
        <v>Sweep: / / / / / / / / / / / / / / / / / /</v>
      </c>
      <c r="X13" s="501" t="str">
        <f t="shared" si="0"/>
        <v>Sweep</v>
      </c>
      <c r="Y13" s="502"/>
      <c r="Z13" s="141" t="str">
        <f t="shared" si="1"/>
        <v>Select</v>
      </c>
      <c r="AA13" s="135">
        <f>IF($D$4='drop down choices'!$EE$4,E13/2.54,IF($D$4='drop down choices'!$EE$5,E13*2.54,0))</f>
        <v>0</v>
      </c>
      <c r="AB13" s="135">
        <f>IF($D$4='drop down choices'!$EE$4,F13/2.54,IF($D$4='drop down choices'!$EE$5,F13*2.54,0))</f>
        <v>0</v>
      </c>
      <c r="AC13" s="135">
        <f>IF($D$4='drop down choices'!$EE$4,G13/2.54,IF($D$4='drop down choices'!$EE$5,G13*2.54,0))</f>
        <v>0</v>
      </c>
      <c r="AD13" s="135">
        <f>IF($D$4='drop down choices'!$EE$4,H13/2.54,IF($D$4='drop down choices'!$EE$5,H13*2.54,0))</f>
        <v>0</v>
      </c>
      <c r="AE13" s="135">
        <f>IF($D$4='drop down choices'!$EE$4,I13/2.54,IF($D$4='drop down choices'!$EE$5,I13*2.54,0))</f>
        <v>0</v>
      </c>
      <c r="AF13" s="135">
        <f>IF($D$4='drop down choices'!$EE$4,J13/2.54,IF($D$4='drop down choices'!$EE$5,J13*2.54,0))</f>
        <v>0</v>
      </c>
      <c r="AG13" s="135">
        <f>IF($D$4='drop down choices'!$EE$4,K13/2.54,IF($D$4='drop down choices'!$EE$5,K13*2.54,0))</f>
        <v>0</v>
      </c>
      <c r="AH13" s="135">
        <f>IF($D$4='drop down choices'!$EE$4,L13/2.54,IF($D$4='drop down choices'!$EE$5,L13*2.54,0))</f>
        <v>0</v>
      </c>
      <c r="AI13" s="135">
        <f>IF($D$4='drop down choices'!$EE$4,M13/2.54,IF($D$4='drop down choices'!$EE$5,M13*2.54,0))</f>
        <v>0</v>
      </c>
      <c r="AJ13" s="135">
        <f>IF($D$4='drop down choices'!$EE$4,N13/2.54,IF($D$4='drop down choices'!$EE$5,N13*2.54,0))</f>
        <v>0</v>
      </c>
      <c r="AK13" s="135">
        <f>IF($D$4='drop down choices'!$EE$4,O13/2.54,IF($D$4='drop down choices'!$EE$5,O13*2.54,0))</f>
        <v>0</v>
      </c>
      <c r="AL13" s="135">
        <f>IF($D$4='drop down choices'!$EE$4,P13/2.54,IF($D$4='drop down choices'!$EE$5,P13*2.54,0))</f>
        <v>0</v>
      </c>
      <c r="AM13" s="135">
        <f>IF($D$4='drop down choices'!$EE$4,Q13/2.54,IF($D$4='drop down choices'!$EE$5,Q13*2.54,0))</f>
        <v>0</v>
      </c>
      <c r="AN13" s="135">
        <f>IF($D$4='drop down choices'!$EE$4,R13/2.54,IF($D$4='drop down choices'!$EE$5,R13*2.54,0))</f>
        <v>0</v>
      </c>
      <c r="AO13" s="135">
        <f>IF($D$4='drop down choices'!$EE$4,S13/2.54,IF($D$4='drop down choices'!$EE$5,S13*2.54,0))</f>
        <v>0</v>
      </c>
      <c r="AP13" s="135">
        <f>IF($D$4='drop down choices'!$EE$4,T13/2.54,IF($D$4='drop down choices'!$EE$5,T13*2.54,0))</f>
        <v>0</v>
      </c>
      <c r="AQ13" s="135">
        <f>IF($D$4='drop down choices'!$EE$4,U13/2.54,IF($D$4='drop down choices'!$EE$5,U13*2.54,0))</f>
        <v>0</v>
      </c>
      <c r="AR13" s="135">
        <f>IF($D$4='drop down choices'!$EE$4,V13/2.54,IF($D$4='drop down choices'!$EE$5,V13*2.54,0))</f>
        <v>0</v>
      </c>
    </row>
    <row r="14" spans="1:44" s="107" customFormat="1" ht="25.9" customHeight="1">
      <c r="A14" s="105"/>
      <c r="B14" s="500" t="str">
        <f>IF('VENDOR INFORMATION'!$B$13="Germany","n/a",'Fields names'!$A$234)</f>
        <v>In Seam</v>
      </c>
      <c r="C14" s="500"/>
      <c r="D14" s="109" t="s">
        <v>284</v>
      </c>
      <c r="E14" s="129"/>
      <c r="F14" s="129"/>
      <c r="G14" s="129"/>
      <c r="H14" s="129"/>
      <c r="I14" s="129"/>
      <c r="J14" s="129"/>
      <c r="K14" s="129"/>
      <c r="L14" s="129"/>
      <c r="M14" s="129"/>
      <c r="N14" s="129"/>
      <c r="O14" s="129"/>
      <c r="P14" s="129"/>
      <c r="Q14" s="129"/>
      <c r="R14" s="129"/>
      <c r="S14" s="129"/>
      <c r="T14" s="129"/>
      <c r="U14" s="129"/>
      <c r="V14" s="129"/>
      <c r="W14" s="151" t="str">
        <f t="shared" si="2"/>
        <v>In Seam: / / / / / / / / / / / / / / / / / /</v>
      </c>
      <c r="X14" s="501" t="str">
        <f t="shared" si="0"/>
        <v>In Seam</v>
      </c>
      <c r="Y14" s="502"/>
      <c r="Z14" s="141" t="str">
        <f t="shared" si="1"/>
        <v>Select</v>
      </c>
      <c r="AA14" s="135">
        <f>IF($D$4='drop down choices'!$EE$4,E14/2.54,IF($D$4='drop down choices'!$EE$5,E14*2.54,0))</f>
        <v>0</v>
      </c>
      <c r="AB14" s="135">
        <f>IF($D$4='drop down choices'!$EE$4,F14/2.54,IF($D$4='drop down choices'!$EE$5,F14*2.54,0))</f>
        <v>0</v>
      </c>
      <c r="AC14" s="135">
        <f>IF($D$4='drop down choices'!$EE$4,G14/2.54,IF($D$4='drop down choices'!$EE$5,G14*2.54,0))</f>
        <v>0</v>
      </c>
      <c r="AD14" s="135">
        <f>IF($D$4='drop down choices'!$EE$4,H14/2.54,IF($D$4='drop down choices'!$EE$5,H14*2.54,0))</f>
        <v>0</v>
      </c>
      <c r="AE14" s="135">
        <f>IF($D$4='drop down choices'!$EE$4,I14/2.54,IF($D$4='drop down choices'!$EE$5,I14*2.54,0))</f>
        <v>0</v>
      </c>
      <c r="AF14" s="135">
        <f>IF($D$4='drop down choices'!$EE$4,J14/2.54,IF($D$4='drop down choices'!$EE$5,J14*2.54,0))</f>
        <v>0</v>
      </c>
      <c r="AG14" s="135">
        <f>IF($D$4='drop down choices'!$EE$4,K14/2.54,IF($D$4='drop down choices'!$EE$5,K14*2.54,0))</f>
        <v>0</v>
      </c>
      <c r="AH14" s="135">
        <f>IF($D$4='drop down choices'!$EE$4,L14/2.54,IF($D$4='drop down choices'!$EE$5,L14*2.54,0))</f>
        <v>0</v>
      </c>
      <c r="AI14" s="135">
        <f>IF($D$4='drop down choices'!$EE$4,M14/2.54,IF($D$4='drop down choices'!$EE$5,M14*2.54,0))</f>
        <v>0</v>
      </c>
      <c r="AJ14" s="135">
        <f>IF($D$4='drop down choices'!$EE$4,N14/2.54,IF($D$4='drop down choices'!$EE$5,N14*2.54,0))</f>
        <v>0</v>
      </c>
      <c r="AK14" s="135">
        <f>IF($D$4='drop down choices'!$EE$4,O14/2.54,IF($D$4='drop down choices'!$EE$5,O14*2.54,0))</f>
        <v>0</v>
      </c>
      <c r="AL14" s="135">
        <f>IF($D$4='drop down choices'!$EE$4,P14/2.54,IF($D$4='drop down choices'!$EE$5,P14*2.54,0))</f>
        <v>0</v>
      </c>
      <c r="AM14" s="135">
        <f>IF($D$4='drop down choices'!$EE$4,Q14/2.54,IF($D$4='drop down choices'!$EE$5,Q14*2.54,0))</f>
        <v>0</v>
      </c>
      <c r="AN14" s="135">
        <f>IF($D$4='drop down choices'!$EE$4,R14/2.54,IF($D$4='drop down choices'!$EE$5,R14*2.54,0))</f>
        <v>0</v>
      </c>
      <c r="AO14" s="135">
        <f>IF($D$4='drop down choices'!$EE$4,S14/2.54,IF($D$4='drop down choices'!$EE$5,S14*2.54,0))</f>
        <v>0</v>
      </c>
      <c r="AP14" s="135">
        <f>IF($D$4='drop down choices'!$EE$4,T14/2.54,IF($D$4='drop down choices'!$EE$5,T14*2.54,0))</f>
        <v>0</v>
      </c>
      <c r="AQ14" s="135">
        <f>IF($D$4='drop down choices'!$EE$4,U14/2.54,IF($D$4='drop down choices'!$EE$5,U14*2.54,0))</f>
        <v>0</v>
      </c>
      <c r="AR14" s="135">
        <f>IF($D$4='drop down choices'!$EE$4,V14/2.54,IF($D$4='drop down choices'!$EE$5,V14*2.54,0))</f>
        <v>0</v>
      </c>
    </row>
    <row r="15" spans="1:44" s="107" customFormat="1" ht="21.75" customHeight="1">
      <c r="A15" s="105"/>
      <c r="B15" s="500" t="str">
        <f>IF('VENDOR INFORMATION'!$B$13="Germany","n/a",'Fields names'!$A$235)</f>
        <v>Out Seam</v>
      </c>
      <c r="C15" s="500"/>
      <c r="D15" s="109" t="s">
        <v>284</v>
      </c>
      <c r="E15" s="130"/>
      <c r="F15" s="130"/>
      <c r="G15" s="130"/>
      <c r="H15" s="130"/>
      <c r="I15" s="130"/>
      <c r="J15" s="130"/>
      <c r="K15" s="130"/>
      <c r="L15" s="130"/>
      <c r="M15" s="130"/>
      <c r="N15" s="130"/>
      <c r="O15" s="130"/>
      <c r="P15" s="130"/>
      <c r="Q15" s="130"/>
      <c r="R15" s="130"/>
      <c r="S15" s="130"/>
      <c r="T15" s="130"/>
      <c r="U15" s="130"/>
      <c r="V15" s="130"/>
      <c r="W15" s="151" t="str">
        <f t="shared" si="2"/>
        <v>Out Seam: / / / / / / / / / / / / / / / / / /</v>
      </c>
      <c r="X15" s="501" t="str">
        <f t="shared" si="0"/>
        <v>Out Seam</v>
      </c>
      <c r="Y15" s="502"/>
      <c r="Z15" s="141" t="str">
        <f t="shared" si="1"/>
        <v>Select</v>
      </c>
      <c r="AA15" s="138">
        <f>IF($D$4='drop down choices'!$EE$4,E15/2.54,IF($D$4='drop down choices'!$EE$5,E15*2.54,0))</f>
        <v>0</v>
      </c>
      <c r="AB15" s="138">
        <f>IF($D$4='drop down choices'!$EE$4,F15/2.54,IF($D$4='drop down choices'!$EE$5,F15*2.54,0))</f>
        <v>0</v>
      </c>
      <c r="AC15" s="138">
        <f>IF($D$4='drop down choices'!$EE$4,G15/2.54,IF($D$4='drop down choices'!$EE$5,G15*2.54,0))</f>
        <v>0</v>
      </c>
      <c r="AD15" s="138">
        <f>IF($D$4='drop down choices'!$EE$4,H15/2.54,IF($D$4='drop down choices'!$EE$5,H15*2.54,0))</f>
        <v>0</v>
      </c>
      <c r="AE15" s="138">
        <f>IF($D$4='drop down choices'!$EE$4,I15/2.54,IF($D$4='drop down choices'!$EE$5,I15*2.54,0))</f>
        <v>0</v>
      </c>
      <c r="AF15" s="138">
        <f>IF($D$4='drop down choices'!$EE$4,J15/2.54,IF($D$4='drop down choices'!$EE$5,J15*2.54,0))</f>
        <v>0</v>
      </c>
      <c r="AG15" s="138">
        <f>IF($D$4='drop down choices'!$EE$4,K15/2.54,IF($D$4='drop down choices'!$EE$5,K15*2.54,0))</f>
        <v>0</v>
      </c>
      <c r="AH15" s="138">
        <f>IF($D$4='drop down choices'!$EE$4,L15/2.54,IF($D$4='drop down choices'!$EE$5,L15*2.54,0))</f>
        <v>0</v>
      </c>
      <c r="AI15" s="138">
        <f>IF($D$4='drop down choices'!$EE$4,M15/2.54,IF($D$4='drop down choices'!$EE$5,M15*2.54,0))</f>
        <v>0</v>
      </c>
      <c r="AJ15" s="138">
        <f>IF($D$4='drop down choices'!$EE$4,N15/2.54,IF($D$4='drop down choices'!$EE$5,N15*2.54,0))</f>
        <v>0</v>
      </c>
      <c r="AK15" s="138">
        <f>IF($D$4='drop down choices'!$EE$4,O15/2.54,IF($D$4='drop down choices'!$EE$5,O15*2.54,0))</f>
        <v>0</v>
      </c>
      <c r="AL15" s="138">
        <f>IF($D$4='drop down choices'!$EE$4,P15/2.54,IF($D$4='drop down choices'!$EE$5,P15*2.54,0))</f>
        <v>0</v>
      </c>
      <c r="AM15" s="138">
        <f>IF($D$4='drop down choices'!$EE$4,Q15/2.54,IF($D$4='drop down choices'!$EE$5,Q15*2.54,0))</f>
        <v>0</v>
      </c>
      <c r="AN15" s="138">
        <f>IF($D$4='drop down choices'!$EE$4,R15/2.54,IF($D$4='drop down choices'!$EE$5,R15*2.54,0))</f>
        <v>0</v>
      </c>
      <c r="AO15" s="138">
        <f>IF($D$4='drop down choices'!$EE$4,S15/2.54,IF($D$4='drop down choices'!$EE$5,S15*2.54,0))</f>
        <v>0</v>
      </c>
      <c r="AP15" s="138">
        <f>IF($D$4='drop down choices'!$EE$4,T15/2.54,IF($D$4='drop down choices'!$EE$5,T15*2.54,0))</f>
        <v>0</v>
      </c>
      <c r="AQ15" s="138">
        <f>IF($D$4='drop down choices'!$EE$4,U15/2.54,IF($D$4='drop down choices'!$EE$5,U15*2.54,0))</f>
        <v>0</v>
      </c>
      <c r="AR15" s="138">
        <f>IF($D$4='drop down choices'!$EE$4,V15/2.54,IF($D$4='drop down choices'!$EE$5,V15*2.54,0))</f>
        <v>0</v>
      </c>
    </row>
    <row r="16" spans="1:44" hidden="1"/>
    <row r="17" spans="1:44" hidden="1"/>
    <row r="18" spans="1:44" hidden="1"/>
    <row r="19" spans="1:44" hidden="1"/>
    <row r="20" spans="1:44" hidden="1"/>
    <row r="21" spans="1:44" hidden="1"/>
    <row r="22" spans="1:44">
      <c r="A22" s="315"/>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row>
    <row r="23" spans="1:44" ht="10.5" customHeight="1">
      <c r="A23" s="315"/>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row>
    <row r="24" spans="1:44" s="106" customFormat="1" ht="15" customHeight="1">
      <c r="A24" s="105"/>
      <c r="B24" s="131">
        <f>'PRODUCT INFORMATION'!A23</f>
        <v>0</v>
      </c>
      <c r="C24" s="139" t="str">
        <f>'Fields names'!$A$179</f>
        <v>Unit</v>
      </c>
      <c r="D24" s="109" t="s">
        <v>2027</v>
      </c>
      <c r="E24" s="108"/>
      <c r="F24" s="108"/>
      <c r="G24" s="108"/>
      <c r="H24" s="131"/>
      <c r="I24" s="131"/>
      <c r="J24" s="131"/>
      <c r="K24" s="131"/>
      <c r="L24" s="131"/>
      <c r="M24" s="131"/>
      <c r="N24" s="132"/>
      <c r="O24" s="132"/>
      <c r="P24" s="132"/>
      <c r="Q24" s="132"/>
      <c r="R24" s="132"/>
      <c r="S24" s="132"/>
      <c r="T24" s="132"/>
      <c r="U24" s="132"/>
      <c r="V24" s="132"/>
      <c r="W24" s="149" t="s">
        <v>1495</v>
      </c>
      <c r="X24" s="105"/>
      <c r="Y24" s="139" t="str">
        <f>C24</f>
        <v>Unit</v>
      </c>
      <c r="Z24" s="133" t="str">
        <f>IF(D24='drop down choices'!EE24,'drop down choices'!EE25,IF(D24='drop down choices'!EE25,'drop down choices'!EE24,"n/a"))</f>
        <v>n/a</v>
      </c>
      <c r="AC24" s="107"/>
      <c r="AD24" s="105"/>
      <c r="AE24" s="105"/>
      <c r="AF24" s="105"/>
      <c r="AG24" s="105"/>
      <c r="AH24" s="105"/>
      <c r="AI24" s="105"/>
      <c r="AJ24" s="105"/>
      <c r="AK24" s="105"/>
      <c r="AL24" s="105"/>
      <c r="AM24" s="105"/>
      <c r="AN24" s="105"/>
      <c r="AO24" s="105"/>
      <c r="AP24" s="105"/>
      <c r="AQ24" s="105"/>
      <c r="AR24" s="105"/>
    </row>
    <row r="25" spans="1:44" s="106" customFormat="1" ht="6" customHeight="1" thickBot="1">
      <c r="A25" s="105"/>
      <c r="B25" s="131"/>
      <c r="C25" s="131"/>
      <c r="D25" s="131"/>
      <c r="E25" s="131"/>
      <c r="F25" s="131"/>
      <c r="G25" s="131"/>
      <c r="H25" s="131"/>
      <c r="I25" s="131"/>
      <c r="J25" s="131"/>
      <c r="K25" s="131"/>
      <c r="L25" s="131"/>
      <c r="M25" s="131"/>
      <c r="N25" s="132"/>
      <c r="O25" s="132"/>
      <c r="P25" s="132"/>
      <c r="Q25" s="132"/>
      <c r="R25" s="132"/>
      <c r="S25" s="132"/>
      <c r="T25" s="132"/>
      <c r="U25" s="132"/>
      <c r="V25" s="132"/>
      <c r="W25" s="150" t="s">
        <v>2281</v>
      </c>
      <c r="X25" s="105"/>
      <c r="Y25" s="105"/>
      <c r="Z25" s="105"/>
      <c r="AA25" s="105"/>
      <c r="AB25" s="105"/>
      <c r="AC25" s="105"/>
      <c r="AD25" s="105"/>
      <c r="AE25" s="105"/>
      <c r="AF25" s="105"/>
      <c r="AG25" s="105"/>
      <c r="AH25" s="105"/>
      <c r="AI25" s="105"/>
      <c r="AJ25" s="105"/>
      <c r="AK25" s="105"/>
      <c r="AL25" s="105"/>
      <c r="AM25" s="105"/>
      <c r="AN25" s="105"/>
      <c r="AO25" s="105"/>
      <c r="AP25" s="105"/>
      <c r="AQ25" s="105"/>
      <c r="AR25" s="105"/>
    </row>
    <row r="26" spans="1:44" s="107" customFormat="1" ht="23.25" customHeight="1">
      <c r="A26" s="105"/>
      <c r="B26" s="503" t="str">
        <f>IF('VENDOR INFORMATION'!$B$13="Germany","n/a",'Fields names'!$A$193)</f>
        <v>SIZE</v>
      </c>
      <c r="C26" s="504"/>
      <c r="D26" s="126" t="str">
        <f>IF('VENDOR INFORMATION'!$B$13="Germany","n/a",'Fields names'!$A$69)</f>
        <v>Type</v>
      </c>
      <c r="E26" s="126"/>
      <c r="F26" s="126"/>
      <c r="G26" s="126"/>
      <c r="H26" s="126"/>
      <c r="I26" s="126"/>
      <c r="J26" s="126"/>
      <c r="K26" s="126"/>
      <c r="L26" s="126"/>
      <c r="M26" s="126"/>
      <c r="N26" s="127"/>
      <c r="O26" s="127"/>
      <c r="P26" s="127"/>
      <c r="Q26" s="127"/>
      <c r="R26" s="127"/>
      <c r="S26" s="127"/>
      <c r="T26" s="127"/>
      <c r="U26" s="127"/>
      <c r="V26" s="127"/>
      <c r="W26" s="149" t="s">
        <v>2282</v>
      </c>
      <c r="X26" s="505" t="str">
        <f t="shared" ref="X26:X35" si="3">B26</f>
        <v>SIZE</v>
      </c>
      <c r="Y26" s="506"/>
      <c r="Z26" s="140" t="str">
        <f t="shared" ref="Z26:Z35" si="4">D26</f>
        <v>Type</v>
      </c>
      <c r="AA26" s="134">
        <f>IF('VENDOR INFORMATION'!$B$13="Germany","n/a",E26)</f>
        <v>0</v>
      </c>
      <c r="AB26" s="134">
        <f>IF('VENDOR INFORMATION'!$B$13="Germany","n/a",F26)</f>
        <v>0</v>
      </c>
      <c r="AC26" s="134">
        <f>IF('VENDOR INFORMATION'!$B$13="Germany","n/a",G26)</f>
        <v>0</v>
      </c>
      <c r="AD26" s="134">
        <f>IF('VENDOR INFORMATION'!$B$13="Germany","n/a",H26)</f>
        <v>0</v>
      </c>
      <c r="AE26" s="134">
        <f>IF('VENDOR INFORMATION'!$B$13="Germany","n/a",I26)</f>
        <v>0</v>
      </c>
      <c r="AF26" s="134">
        <f>IF('VENDOR INFORMATION'!$B$13="Germany","n/a",J26)</f>
        <v>0</v>
      </c>
      <c r="AG26" s="134">
        <f>IF('VENDOR INFORMATION'!$B$13="Germany","n/a",K26)</f>
        <v>0</v>
      </c>
      <c r="AH26" s="134">
        <f>IF('VENDOR INFORMATION'!$B$13="Germany","n/a",L26)</f>
        <v>0</v>
      </c>
      <c r="AI26" s="134">
        <f>IF('VENDOR INFORMATION'!$B$13="Germany","n/a",M26)</f>
        <v>0</v>
      </c>
      <c r="AJ26" s="134">
        <f>IF('VENDOR INFORMATION'!$B$13="Germany","n/a",N26)</f>
        <v>0</v>
      </c>
      <c r="AK26" s="134">
        <f>IF('VENDOR INFORMATION'!$B$13="Germany","n/a",O26)</f>
        <v>0</v>
      </c>
      <c r="AL26" s="134">
        <f>IF('VENDOR INFORMATION'!$B$13="Germany","n/a",P26)</f>
        <v>0</v>
      </c>
      <c r="AM26" s="134">
        <f>IF('VENDOR INFORMATION'!$B$13="Germany","n/a",Q26)</f>
        <v>0</v>
      </c>
      <c r="AN26" s="134">
        <f>IF('VENDOR INFORMATION'!$B$13="Germany","n/a",R26)</f>
        <v>0</v>
      </c>
      <c r="AO26" s="134">
        <f>IF('VENDOR INFORMATION'!$B$13="Germany","n/a",S26)</f>
        <v>0</v>
      </c>
      <c r="AP26" s="134">
        <f>IF('VENDOR INFORMATION'!$B$13="Germany","n/a",T26)</f>
        <v>0</v>
      </c>
      <c r="AQ26" s="134">
        <f>IF('VENDOR INFORMATION'!$B$13="Germany","n/a",U26)</f>
        <v>0</v>
      </c>
      <c r="AR26" s="134">
        <f>IF('VENDOR INFORMATION'!$B$13="Germany","n/a",V26)</f>
        <v>0</v>
      </c>
    </row>
    <row r="27" spans="1:44" s="107" customFormat="1" ht="25.9" customHeight="1">
      <c r="A27" s="105"/>
      <c r="B27" s="500" t="str">
        <f>IF('VENDOR INFORMATION'!$B$13="Germany","n/a",'Fields names'!$A$227)</f>
        <v>Shoulder</v>
      </c>
      <c r="C27" s="500"/>
      <c r="D27" s="109" t="s">
        <v>284</v>
      </c>
      <c r="E27" s="128"/>
      <c r="F27" s="128"/>
      <c r="G27" s="128"/>
      <c r="H27" s="128"/>
      <c r="I27" s="128"/>
      <c r="J27" s="128"/>
      <c r="K27" s="128"/>
      <c r="L27" s="128"/>
      <c r="M27" s="128"/>
      <c r="N27" s="128"/>
      <c r="O27" s="128"/>
      <c r="P27" s="128"/>
      <c r="Q27" s="128"/>
      <c r="R27" s="128"/>
      <c r="S27" s="128"/>
      <c r="T27" s="128"/>
      <c r="U27" s="128"/>
      <c r="V27" s="128"/>
      <c r="W27" s="151" t="str">
        <f>_xlfn.CONCAT(B27,$W$6,$E$6,$W$5,E27,$W$4,$F$6,$W$5,F27,$W$4,$G$6,$W$5,G27,$W$4,$H$6,$W$5,H27,$W$4,$I$6,$W$5,I27,$W$4,$J$6,$W$5,J27,$W$4,$K$6,$W$5,K27,$W$4,$L$6,$W$5,L27,$W$4,$M$6,$W$5,M27,$W$4,$N$6,$W$5,N27,$W$4,$O$6,$W$5,O27,$W$4,$P$6,$W$5,P27,$W$4,$Q$6,$W$5,Q27,$W$4,$R$6,$W$5,R27,$W$4,$S$6,$W$5,S27,$W$4,$T$6,$W$5,T27,$W$4,$U$6,$W$5,U27,$W$4,$V$6,$W$5,V27)</f>
        <v>Shoulder: / / / / / / / / / / / / / / / / / /</v>
      </c>
      <c r="X27" s="501" t="str">
        <f t="shared" si="3"/>
        <v>Shoulder</v>
      </c>
      <c r="Y27" s="502"/>
      <c r="Z27" s="141" t="str">
        <f t="shared" si="4"/>
        <v>Select</v>
      </c>
      <c r="AA27" s="135">
        <f>IF($D$4='drop down choices'!$EE$4,E27/2.54,IF($D$4='drop down choices'!$EE$5,E27*2.54,0))</f>
        <v>0</v>
      </c>
      <c r="AB27" s="135">
        <f>IF($D$4='drop down choices'!$EE$4,F27/2.54,IF($D$4='drop down choices'!$EE$5,F27*2.54,0))</f>
        <v>0</v>
      </c>
      <c r="AC27" s="135">
        <f>IF($D$4='drop down choices'!$EE$4,G27/2.54,IF($D$4='drop down choices'!$EE$5,G27*2.54,0))</f>
        <v>0</v>
      </c>
      <c r="AD27" s="135">
        <f>IF($D$4='drop down choices'!$EE$4,H27/2.54,IF($D$4='drop down choices'!$EE$5,H27*2.54,0))</f>
        <v>0</v>
      </c>
      <c r="AE27" s="135">
        <f>IF($D$4='drop down choices'!$EE$4,I27/2.54,IF($D$4='drop down choices'!$EE$5,I27*2.54,0))</f>
        <v>0</v>
      </c>
      <c r="AF27" s="135">
        <f>IF($D$4='drop down choices'!$EE$4,J27/2.54,IF($D$4='drop down choices'!$EE$5,J27*2.54,0))</f>
        <v>0</v>
      </c>
      <c r="AG27" s="135">
        <f>IF($D$4='drop down choices'!$EE$4,K27/2.54,IF($D$4='drop down choices'!$EE$5,K27*2.54,0))</f>
        <v>0</v>
      </c>
      <c r="AH27" s="135">
        <f>IF($D$4='drop down choices'!$EE$4,L27/2.54,IF($D$4='drop down choices'!$EE$5,L27*2.54,0))</f>
        <v>0</v>
      </c>
      <c r="AI27" s="135">
        <f>IF($D$4='drop down choices'!$EE$4,M27/2.54,IF($D$4='drop down choices'!$EE$5,M27*2.54,0))</f>
        <v>0</v>
      </c>
      <c r="AJ27" s="135">
        <f>IF($D$4='drop down choices'!$EE$4,N27/2.54,IF($D$4='drop down choices'!$EE$5,N27*2.54,0))</f>
        <v>0</v>
      </c>
      <c r="AK27" s="135">
        <f>IF($D$4='drop down choices'!$EE$4,O27/2.54,IF($D$4='drop down choices'!$EE$5,O27*2.54,0))</f>
        <v>0</v>
      </c>
      <c r="AL27" s="135">
        <f>IF($D$4='drop down choices'!$EE$4,P27/2.54,IF($D$4='drop down choices'!$EE$5,P27*2.54,0))</f>
        <v>0</v>
      </c>
      <c r="AM27" s="135">
        <f>IF($D$4='drop down choices'!$EE$4,Q27/2.54,IF($D$4='drop down choices'!$EE$5,Q27*2.54,0))</f>
        <v>0</v>
      </c>
      <c r="AN27" s="135">
        <f>IF($D$4='drop down choices'!$EE$4,R27/2.54,IF($D$4='drop down choices'!$EE$5,R27*2.54,0))</f>
        <v>0</v>
      </c>
      <c r="AO27" s="135">
        <f>IF($D$4='drop down choices'!$EE$4,S27/2.54,IF($D$4='drop down choices'!$EE$5,S27*2.54,0))</f>
        <v>0</v>
      </c>
      <c r="AP27" s="135">
        <f>IF($D$4='drop down choices'!$EE$4,T27/2.54,IF($D$4='drop down choices'!$EE$5,T27*2.54,0))</f>
        <v>0</v>
      </c>
      <c r="AQ27" s="135">
        <f>IF($D$4='drop down choices'!$EE$4,U27/2.54,IF($D$4='drop down choices'!$EE$5,U27*2.54,0))</f>
        <v>0</v>
      </c>
      <c r="AR27" s="135">
        <f>IF($D$4='drop down choices'!$EE$4,V27/2.54,IF($D$4='drop down choices'!$EE$5,V27*2.54,0))</f>
        <v>0</v>
      </c>
    </row>
    <row r="28" spans="1:44" s="107" customFormat="1" ht="25.9" customHeight="1">
      <c r="A28" s="105"/>
      <c r="B28" s="500" t="str">
        <f>IF('VENDOR INFORMATION'!$B$13="Germany","n/a",'Fields names'!$A$228)</f>
        <v>Chest/Bust</v>
      </c>
      <c r="C28" s="500"/>
      <c r="D28" s="109" t="s">
        <v>284</v>
      </c>
      <c r="E28" s="129"/>
      <c r="F28" s="129"/>
      <c r="G28" s="129"/>
      <c r="H28" s="129"/>
      <c r="I28" s="129"/>
      <c r="J28" s="129"/>
      <c r="K28" s="129"/>
      <c r="L28" s="129"/>
      <c r="M28" s="129"/>
      <c r="N28" s="129"/>
      <c r="O28" s="129"/>
      <c r="P28" s="129"/>
      <c r="Q28" s="129"/>
      <c r="R28" s="129"/>
      <c r="S28" s="129"/>
      <c r="T28" s="129"/>
      <c r="U28" s="129"/>
      <c r="V28" s="129"/>
      <c r="W28" s="151" t="str">
        <f t="shared" ref="W28:W35" si="5">_xlfn.CONCAT(B28,$W$6,$E$6,$W$5,E28,$W$4,$F$6,$W$5,F28,$W$4,$G$6,$W$5,G28,$W$4,$H$6,$W$5,H28,$W$4,$I$6,$W$5,I28,$W$4,$J$6,$W$5,J28,$W$4,$K$6,$W$5,K28,$W$4,$L$6,$W$5,L28,$W$4,$M$6,$W$5,M28,$W$4,$N$6,$W$5,N28,$W$4,$O$6,$W$5,O28,$W$4,$P$6,$W$5,P28,$W$4,$Q$6,$W$5,Q28,$W$4,$R$6,$W$5,R28,$W$4,$S$6,$W$5,S28,$W$4,$T$6,$W$5,T28,$W$4,$U$6,$W$5,U28,$W$4,$V$6,$W$5,V28)</f>
        <v>Chest/Bust: / / / / / / / / / / / / / / / / / /</v>
      </c>
      <c r="X28" s="501" t="str">
        <f t="shared" si="3"/>
        <v>Chest/Bust</v>
      </c>
      <c r="Y28" s="502"/>
      <c r="Z28" s="141" t="str">
        <f t="shared" si="4"/>
        <v>Select</v>
      </c>
      <c r="AA28" s="135">
        <f>IF($D$4='drop down choices'!$EE$4,E28/2.54,IF($D$4='drop down choices'!$EE$5,E28*2.54,0))</f>
        <v>0</v>
      </c>
      <c r="AB28" s="135">
        <f>IF($D$4='drop down choices'!$EE$4,F28/2.54,IF($D$4='drop down choices'!$EE$5,F28*2.54,0))</f>
        <v>0</v>
      </c>
      <c r="AC28" s="135">
        <f>IF($D$4='drop down choices'!$EE$4,G28/2.54,IF($D$4='drop down choices'!$EE$5,G28*2.54,0))</f>
        <v>0</v>
      </c>
      <c r="AD28" s="135">
        <f>IF($D$4='drop down choices'!$EE$4,H28/2.54,IF($D$4='drop down choices'!$EE$5,H28*2.54,0))</f>
        <v>0</v>
      </c>
      <c r="AE28" s="135">
        <f>IF($D$4='drop down choices'!$EE$4,I28/2.54,IF($D$4='drop down choices'!$EE$5,I28*2.54,0))</f>
        <v>0</v>
      </c>
      <c r="AF28" s="135">
        <f>IF($D$4='drop down choices'!$EE$4,J28/2.54,IF($D$4='drop down choices'!$EE$5,J28*2.54,0))</f>
        <v>0</v>
      </c>
      <c r="AG28" s="135">
        <f>IF($D$4='drop down choices'!$EE$4,K28/2.54,IF($D$4='drop down choices'!$EE$5,K28*2.54,0))</f>
        <v>0</v>
      </c>
      <c r="AH28" s="135">
        <f>IF($D$4='drop down choices'!$EE$4,L28/2.54,IF($D$4='drop down choices'!$EE$5,L28*2.54,0))</f>
        <v>0</v>
      </c>
      <c r="AI28" s="135">
        <f>IF($D$4='drop down choices'!$EE$4,M28/2.54,IF($D$4='drop down choices'!$EE$5,M28*2.54,0))</f>
        <v>0</v>
      </c>
      <c r="AJ28" s="135">
        <f>IF($D$4='drop down choices'!$EE$4,N28/2.54,IF($D$4='drop down choices'!$EE$5,N28*2.54,0))</f>
        <v>0</v>
      </c>
      <c r="AK28" s="135">
        <f>IF($D$4='drop down choices'!$EE$4,O28/2.54,IF($D$4='drop down choices'!$EE$5,O28*2.54,0))</f>
        <v>0</v>
      </c>
      <c r="AL28" s="135">
        <f>IF($D$4='drop down choices'!$EE$4,P28/2.54,IF($D$4='drop down choices'!$EE$5,P28*2.54,0))</f>
        <v>0</v>
      </c>
      <c r="AM28" s="135">
        <f>IF($D$4='drop down choices'!$EE$4,Q28/2.54,IF($D$4='drop down choices'!$EE$5,Q28*2.54,0))</f>
        <v>0</v>
      </c>
      <c r="AN28" s="135">
        <f>IF($D$4='drop down choices'!$EE$4,R28/2.54,IF($D$4='drop down choices'!$EE$5,R28*2.54,0))</f>
        <v>0</v>
      </c>
      <c r="AO28" s="135">
        <f>IF($D$4='drop down choices'!$EE$4,S28/2.54,IF($D$4='drop down choices'!$EE$5,S28*2.54,0))</f>
        <v>0</v>
      </c>
      <c r="AP28" s="135">
        <f>IF($D$4='drop down choices'!$EE$4,T28/2.54,IF($D$4='drop down choices'!$EE$5,T28*2.54,0))</f>
        <v>0</v>
      </c>
      <c r="AQ28" s="135">
        <f>IF($D$4='drop down choices'!$EE$4,U28/2.54,IF($D$4='drop down choices'!$EE$5,U28*2.54,0))</f>
        <v>0</v>
      </c>
      <c r="AR28" s="135">
        <f>IF($D$4='drop down choices'!$EE$4,V28/2.54,IF($D$4='drop down choices'!$EE$5,V28*2.54,0))</f>
        <v>0</v>
      </c>
    </row>
    <row r="29" spans="1:44" s="107" customFormat="1" ht="25.9" customHeight="1">
      <c r="A29" s="105"/>
      <c r="B29" s="500" t="str">
        <f>IF('VENDOR INFORMATION'!$B$13="Germany","n/a",'Fields names'!$A$229)</f>
        <v>Waist</v>
      </c>
      <c r="C29" s="500"/>
      <c r="D29" s="109" t="s">
        <v>284</v>
      </c>
      <c r="E29" s="129"/>
      <c r="F29" s="129"/>
      <c r="G29" s="129"/>
      <c r="H29" s="129"/>
      <c r="I29" s="129"/>
      <c r="J29" s="129"/>
      <c r="K29" s="129"/>
      <c r="L29" s="129"/>
      <c r="M29" s="129"/>
      <c r="N29" s="129"/>
      <c r="O29" s="129"/>
      <c r="P29" s="129"/>
      <c r="Q29" s="129"/>
      <c r="R29" s="129"/>
      <c r="S29" s="129"/>
      <c r="T29" s="129"/>
      <c r="U29" s="129"/>
      <c r="V29" s="129"/>
      <c r="W29" s="151" t="str">
        <f t="shared" si="5"/>
        <v>Waist: / / / / / / / / / / / / / / / / / /</v>
      </c>
      <c r="X29" s="501" t="str">
        <f t="shared" si="3"/>
        <v>Waist</v>
      </c>
      <c r="Y29" s="502"/>
      <c r="Z29" s="141" t="str">
        <f t="shared" si="4"/>
        <v>Select</v>
      </c>
      <c r="AA29" s="135">
        <f>IF($D$4='drop down choices'!$EE$4,E29/2.54,IF($D$4='drop down choices'!$EE$5,E29*2.54,0))</f>
        <v>0</v>
      </c>
      <c r="AB29" s="135">
        <f>IF($D$4='drop down choices'!$EE$4,F29/2.54,IF($D$4='drop down choices'!$EE$5,F29*2.54,0))</f>
        <v>0</v>
      </c>
      <c r="AC29" s="135">
        <f>IF($D$4='drop down choices'!$EE$4,G29/2.54,IF($D$4='drop down choices'!$EE$5,G29*2.54,0))</f>
        <v>0</v>
      </c>
      <c r="AD29" s="135">
        <f>IF($D$4='drop down choices'!$EE$4,H29/2.54,IF($D$4='drop down choices'!$EE$5,H29*2.54,0))</f>
        <v>0</v>
      </c>
      <c r="AE29" s="135">
        <f>IF($D$4='drop down choices'!$EE$4,I29/2.54,IF($D$4='drop down choices'!$EE$5,I29*2.54,0))</f>
        <v>0</v>
      </c>
      <c r="AF29" s="135">
        <f>IF($D$4='drop down choices'!$EE$4,J29/2.54,IF($D$4='drop down choices'!$EE$5,J29*2.54,0))</f>
        <v>0</v>
      </c>
      <c r="AG29" s="135">
        <f>IF($D$4='drop down choices'!$EE$4,K29/2.54,IF($D$4='drop down choices'!$EE$5,K29*2.54,0))</f>
        <v>0</v>
      </c>
      <c r="AH29" s="135">
        <f>IF($D$4='drop down choices'!$EE$4,L29/2.54,IF($D$4='drop down choices'!$EE$5,L29*2.54,0))</f>
        <v>0</v>
      </c>
      <c r="AI29" s="135">
        <f>IF($D$4='drop down choices'!$EE$4,M29/2.54,IF($D$4='drop down choices'!$EE$5,M29*2.54,0))</f>
        <v>0</v>
      </c>
      <c r="AJ29" s="135">
        <f>IF($D$4='drop down choices'!$EE$4,N29/2.54,IF($D$4='drop down choices'!$EE$5,N29*2.54,0))</f>
        <v>0</v>
      </c>
      <c r="AK29" s="135">
        <f>IF($D$4='drop down choices'!$EE$4,O29/2.54,IF($D$4='drop down choices'!$EE$5,O29*2.54,0))</f>
        <v>0</v>
      </c>
      <c r="AL29" s="135">
        <f>IF($D$4='drop down choices'!$EE$4,P29/2.54,IF($D$4='drop down choices'!$EE$5,P29*2.54,0))</f>
        <v>0</v>
      </c>
      <c r="AM29" s="135">
        <f>IF($D$4='drop down choices'!$EE$4,Q29/2.54,IF($D$4='drop down choices'!$EE$5,Q29*2.54,0))</f>
        <v>0</v>
      </c>
      <c r="AN29" s="135">
        <f>IF($D$4='drop down choices'!$EE$4,R29/2.54,IF($D$4='drop down choices'!$EE$5,R29*2.54,0))</f>
        <v>0</v>
      </c>
      <c r="AO29" s="135">
        <f>IF($D$4='drop down choices'!$EE$4,S29/2.54,IF($D$4='drop down choices'!$EE$5,S29*2.54,0))</f>
        <v>0</v>
      </c>
      <c r="AP29" s="135">
        <f>IF($D$4='drop down choices'!$EE$4,T29/2.54,IF($D$4='drop down choices'!$EE$5,T29*2.54,0))</f>
        <v>0</v>
      </c>
      <c r="AQ29" s="135">
        <f>IF($D$4='drop down choices'!$EE$4,U29/2.54,IF($D$4='drop down choices'!$EE$5,U29*2.54,0))</f>
        <v>0</v>
      </c>
      <c r="AR29" s="135">
        <f>IF($D$4='drop down choices'!$EE$4,V29/2.54,IF($D$4='drop down choices'!$EE$5,V29*2.54,0))</f>
        <v>0</v>
      </c>
    </row>
    <row r="30" spans="1:44" s="107" customFormat="1" ht="25.9" customHeight="1">
      <c r="A30" s="105"/>
      <c r="B30" s="500" t="str">
        <f>IF('VENDOR INFORMATION'!$B$13="Germany","n/a",'Fields names'!$A$230)</f>
        <v>Hip</v>
      </c>
      <c r="C30" s="500"/>
      <c r="D30" s="109" t="s">
        <v>284</v>
      </c>
      <c r="E30" s="129"/>
      <c r="F30" s="129"/>
      <c r="G30" s="129"/>
      <c r="H30" s="129"/>
      <c r="I30" s="129"/>
      <c r="J30" s="129"/>
      <c r="K30" s="129"/>
      <c r="L30" s="129"/>
      <c r="M30" s="129"/>
      <c r="N30" s="129"/>
      <c r="O30" s="129"/>
      <c r="P30" s="129"/>
      <c r="Q30" s="129"/>
      <c r="R30" s="129"/>
      <c r="S30" s="129"/>
      <c r="T30" s="129"/>
      <c r="U30" s="129"/>
      <c r="V30" s="129"/>
      <c r="W30" s="151" t="str">
        <f t="shared" si="5"/>
        <v>Hip: / / / / / / / / / / / / / / / / / /</v>
      </c>
      <c r="X30" s="501" t="str">
        <f t="shared" si="3"/>
        <v>Hip</v>
      </c>
      <c r="Y30" s="502"/>
      <c r="Z30" s="141" t="str">
        <f t="shared" si="4"/>
        <v>Select</v>
      </c>
      <c r="AA30" s="135">
        <f>IF($D$4='drop down choices'!$EE$4,E30/2.54,IF($D$4='drop down choices'!$EE$5,E30*2.54,0))</f>
        <v>0</v>
      </c>
      <c r="AB30" s="135">
        <f>IF($D$4='drop down choices'!$EE$4,F30/2.54,IF($D$4='drop down choices'!$EE$5,F30*2.54,0))</f>
        <v>0</v>
      </c>
      <c r="AC30" s="135">
        <f>IF($D$4='drop down choices'!$EE$4,G30/2.54,IF($D$4='drop down choices'!$EE$5,G30*2.54,0))</f>
        <v>0</v>
      </c>
      <c r="AD30" s="135">
        <f>IF($D$4='drop down choices'!$EE$4,H30/2.54,IF($D$4='drop down choices'!$EE$5,H30*2.54,0))</f>
        <v>0</v>
      </c>
      <c r="AE30" s="135">
        <f>IF($D$4='drop down choices'!$EE$4,I30/2.54,IF($D$4='drop down choices'!$EE$5,I30*2.54,0))</f>
        <v>0</v>
      </c>
      <c r="AF30" s="135">
        <f>IF($D$4='drop down choices'!$EE$4,J30/2.54,IF($D$4='drop down choices'!$EE$5,J30*2.54,0))</f>
        <v>0</v>
      </c>
      <c r="AG30" s="135">
        <f>IF($D$4='drop down choices'!$EE$4,K30/2.54,IF($D$4='drop down choices'!$EE$5,K30*2.54,0))</f>
        <v>0</v>
      </c>
      <c r="AH30" s="135">
        <f>IF($D$4='drop down choices'!$EE$4,L30/2.54,IF($D$4='drop down choices'!$EE$5,L30*2.54,0))</f>
        <v>0</v>
      </c>
      <c r="AI30" s="135">
        <f>IF($D$4='drop down choices'!$EE$4,M30/2.54,IF($D$4='drop down choices'!$EE$5,M30*2.54,0))</f>
        <v>0</v>
      </c>
      <c r="AJ30" s="135">
        <f>IF($D$4='drop down choices'!$EE$4,N30/2.54,IF($D$4='drop down choices'!$EE$5,N30*2.54,0))</f>
        <v>0</v>
      </c>
      <c r="AK30" s="135">
        <f>IF($D$4='drop down choices'!$EE$4,O30/2.54,IF($D$4='drop down choices'!$EE$5,O30*2.54,0))</f>
        <v>0</v>
      </c>
      <c r="AL30" s="135">
        <f>IF($D$4='drop down choices'!$EE$4,P30/2.54,IF($D$4='drop down choices'!$EE$5,P30*2.54,0))</f>
        <v>0</v>
      </c>
      <c r="AM30" s="135">
        <f>IF($D$4='drop down choices'!$EE$4,Q30/2.54,IF($D$4='drop down choices'!$EE$5,Q30*2.54,0))</f>
        <v>0</v>
      </c>
      <c r="AN30" s="135">
        <f>IF($D$4='drop down choices'!$EE$4,R30/2.54,IF($D$4='drop down choices'!$EE$5,R30*2.54,0))</f>
        <v>0</v>
      </c>
      <c r="AO30" s="135">
        <f>IF($D$4='drop down choices'!$EE$4,S30/2.54,IF($D$4='drop down choices'!$EE$5,S30*2.54,0))</f>
        <v>0</v>
      </c>
      <c r="AP30" s="135">
        <f>IF($D$4='drop down choices'!$EE$4,T30/2.54,IF($D$4='drop down choices'!$EE$5,T30*2.54,0))</f>
        <v>0</v>
      </c>
      <c r="AQ30" s="135">
        <f>IF($D$4='drop down choices'!$EE$4,U30/2.54,IF($D$4='drop down choices'!$EE$5,U30*2.54,0))</f>
        <v>0</v>
      </c>
      <c r="AR30" s="135">
        <f>IF($D$4='drop down choices'!$EE$4,V30/2.54,IF($D$4='drop down choices'!$EE$5,V30*2.54,0))</f>
        <v>0</v>
      </c>
    </row>
    <row r="31" spans="1:44" s="107" customFormat="1" ht="25.9" customHeight="1">
      <c r="A31" s="105"/>
      <c r="B31" s="500" t="str">
        <f>IF('VENDOR INFORMATION'!$B$13="Germany","n/a",'Fields names'!$A$231)</f>
        <v>Length</v>
      </c>
      <c r="C31" s="500"/>
      <c r="D31" s="109" t="s">
        <v>284</v>
      </c>
      <c r="E31" s="129"/>
      <c r="F31" s="129"/>
      <c r="G31" s="129"/>
      <c r="H31" s="129"/>
      <c r="I31" s="129"/>
      <c r="J31" s="129"/>
      <c r="K31" s="129"/>
      <c r="L31" s="129"/>
      <c r="M31" s="129"/>
      <c r="N31" s="129"/>
      <c r="O31" s="129"/>
      <c r="P31" s="129"/>
      <c r="Q31" s="129"/>
      <c r="R31" s="129"/>
      <c r="S31" s="129"/>
      <c r="T31" s="129"/>
      <c r="U31" s="129"/>
      <c r="V31" s="129"/>
      <c r="W31" s="151" t="str">
        <f t="shared" si="5"/>
        <v>Length: / / / / / / / / / / / / / / / / / /</v>
      </c>
      <c r="X31" s="501" t="str">
        <f t="shared" si="3"/>
        <v>Length</v>
      </c>
      <c r="Y31" s="502"/>
      <c r="Z31" s="141" t="str">
        <f t="shared" si="4"/>
        <v>Select</v>
      </c>
      <c r="AA31" s="135">
        <f>IF($D$4='drop down choices'!$EE$4,E31/2.54,IF($D$4='drop down choices'!$EE$5,E31*2.54,0))</f>
        <v>0</v>
      </c>
      <c r="AB31" s="135">
        <f>IF($D$4='drop down choices'!$EE$4,F31/2.54,IF($D$4='drop down choices'!$EE$5,F31*2.54,0))</f>
        <v>0</v>
      </c>
      <c r="AC31" s="135">
        <f>IF($D$4='drop down choices'!$EE$4,G31/2.54,IF($D$4='drop down choices'!$EE$5,G31*2.54,0))</f>
        <v>0</v>
      </c>
      <c r="AD31" s="135">
        <f>IF($D$4='drop down choices'!$EE$4,H31/2.54,IF($D$4='drop down choices'!$EE$5,H31*2.54,0))</f>
        <v>0</v>
      </c>
      <c r="AE31" s="135">
        <f>IF($D$4='drop down choices'!$EE$4,I31/2.54,IF($D$4='drop down choices'!$EE$5,I31*2.54,0))</f>
        <v>0</v>
      </c>
      <c r="AF31" s="135">
        <f>IF($D$4='drop down choices'!$EE$4,J31/2.54,IF($D$4='drop down choices'!$EE$5,J31*2.54,0))</f>
        <v>0</v>
      </c>
      <c r="AG31" s="135">
        <f>IF($D$4='drop down choices'!$EE$4,K31/2.54,IF($D$4='drop down choices'!$EE$5,K31*2.54,0))</f>
        <v>0</v>
      </c>
      <c r="AH31" s="135">
        <f>IF($D$4='drop down choices'!$EE$4,L31/2.54,IF($D$4='drop down choices'!$EE$5,L31*2.54,0))</f>
        <v>0</v>
      </c>
      <c r="AI31" s="135">
        <f>IF($D$4='drop down choices'!$EE$4,M31/2.54,IF($D$4='drop down choices'!$EE$5,M31*2.54,0))</f>
        <v>0</v>
      </c>
      <c r="AJ31" s="135">
        <f>IF($D$4='drop down choices'!$EE$4,N31/2.54,IF($D$4='drop down choices'!$EE$5,N31*2.54,0))</f>
        <v>0</v>
      </c>
      <c r="AK31" s="135">
        <f>IF($D$4='drop down choices'!$EE$4,O31/2.54,IF($D$4='drop down choices'!$EE$5,O31*2.54,0))</f>
        <v>0</v>
      </c>
      <c r="AL31" s="135">
        <f>IF($D$4='drop down choices'!$EE$4,P31/2.54,IF($D$4='drop down choices'!$EE$5,P31*2.54,0))</f>
        <v>0</v>
      </c>
      <c r="AM31" s="135">
        <f>IF($D$4='drop down choices'!$EE$4,Q31/2.54,IF($D$4='drop down choices'!$EE$5,Q31*2.54,0))</f>
        <v>0</v>
      </c>
      <c r="AN31" s="135">
        <f>IF($D$4='drop down choices'!$EE$4,R31/2.54,IF($D$4='drop down choices'!$EE$5,R31*2.54,0))</f>
        <v>0</v>
      </c>
      <c r="AO31" s="135">
        <f>IF($D$4='drop down choices'!$EE$4,S31/2.54,IF($D$4='drop down choices'!$EE$5,S31*2.54,0))</f>
        <v>0</v>
      </c>
      <c r="AP31" s="135">
        <f>IF($D$4='drop down choices'!$EE$4,T31/2.54,IF($D$4='drop down choices'!$EE$5,T31*2.54,0))</f>
        <v>0</v>
      </c>
      <c r="AQ31" s="135">
        <f>IF($D$4='drop down choices'!$EE$4,U31/2.54,IF($D$4='drop down choices'!$EE$5,U31*2.54,0))</f>
        <v>0</v>
      </c>
      <c r="AR31" s="135">
        <f>IF($D$4='drop down choices'!$EE$4,V31/2.54,IF($D$4='drop down choices'!$EE$5,V31*2.54,0))</f>
        <v>0</v>
      </c>
    </row>
    <row r="32" spans="1:44" s="107" customFormat="1" ht="25.9" customHeight="1">
      <c r="A32" s="105"/>
      <c r="B32" s="500" t="str">
        <f>IF('VENDOR INFORMATION'!$B$13="Germany","n/a",'Fields names'!$A$232)</f>
        <v>Sleeve length</v>
      </c>
      <c r="C32" s="500"/>
      <c r="D32" s="109" t="s">
        <v>284</v>
      </c>
      <c r="E32" s="129"/>
      <c r="F32" s="129"/>
      <c r="G32" s="129"/>
      <c r="H32" s="129"/>
      <c r="I32" s="129"/>
      <c r="J32" s="129"/>
      <c r="K32" s="129"/>
      <c r="L32" s="129"/>
      <c r="M32" s="129"/>
      <c r="N32" s="129"/>
      <c r="O32" s="129"/>
      <c r="P32" s="129"/>
      <c r="Q32" s="129"/>
      <c r="R32" s="129"/>
      <c r="S32" s="129"/>
      <c r="T32" s="129"/>
      <c r="U32" s="129"/>
      <c r="V32" s="129"/>
      <c r="W32" s="151" t="str">
        <f t="shared" si="5"/>
        <v>Sleeve length: / / / / / / / / / / / / / / / / / /</v>
      </c>
      <c r="X32" s="501" t="str">
        <f t="shared" si="3"/>
        <v>Sleeve length</v>
      </c>
      <c r="Y32" s="502"/>
      <c r="Z32" s="141" t="str">
        <f t="shared" si="4"/>
        <v>Select</v>
      </c>
      <c r="AA32" s="135">
        <f>IF($D$4='drop down choices'!$EE$4,E32/2.54,IF($D$4='drop down choices'!$EE$5,E32*2.54,0))</f>
        <v>0</v>
      </c>
      <c r="AB32" s="135">
        <f>IF($D$4='drop down choices'!$EE$4,F32/2.54,IF($D$4='drop down choices'!$EE$5,F32*2.54,0))</f>
        <v>0</v>
      </c>
      <c r="AC32" s="135">
        <f>IF($D$4='drop down choices'!$EE$4,G32/2.54,IF($D$4='drop down choices'!$EE$5,G32*2.54,0))</f>
        <v>0</v>
      </c>
      <c r="AD32" s="135">
        <f>IF($D$4='drop down choices'!$EE$4,H32/2.54,IF($D$4='drop down choices'!$EE$5,H32*2.54,0))</f>
        <v>0</v>
      </c>
      <c r="AE32" s="135">
        <f>IF($D$4='drop down choices'!$EE$4,I32/2.54,IF($D$4='drop down choices'!$EE$5,I32*2.54,0))</f>
        <v>0</v>
      </c>
      <c r="AF32" s="135">
        <f>IF($D$4='drop down choices'!$EE$4,J32/2.54,IF($D$4='drop down choices'!$EE$5,J32*2.54,0))</f>
        <v>0</v>
      </c>
      <c r="AG32" s="135">
        <f>IF($D$4='drop down choices'!$EE$4,K32/2.54,IF($D$4='drop down choices'!$EE$5,K32*2.54,0))</f>
        <v>0</v>
      </c>
      <c r="AH32" s="135">
        <f>IF($D$4='drop down choices'!$EE$4,L32/2.54,IF($D$4='drop down choices'!$EE$5,L32*2.54,0))</f>
        <v>0</v>
      </c>
      <c r="AI32" s="135">
        <f>IF($D$4='drop down choices'!$EE$4,M32/2.54,IF($D$4='drop down choices'!$EE$5,M32*2.54,0))</f>
        <v>0</v>
      </c>
      <c r="AJ32" s="135">
        <f>IF($D$4='drop down choices'!$EE$4,N32/2.54,IF($D$4='drop down choices'!$EE$5,N32*2.54,0))</f>
        <v>0</v>
      </c>
      <c r="AK32" s="135">
        <f>IF($D$4='drop down choices'!$EE$4,O32/2.54,IF($D$4='drop down choices'!$EE$5,O32*2.54,0))</f>
        <v>0</v>
      </c>
      <c r="AL32" s="135">
        <f>IF($D$4='drop down choices'!$EE$4,P32/2.54,IF($D$4='drop down choices'!$EE$5,P32*2.54,0))</f>
        <v>0</v>
      </c>
      <c r="AM32" s="135">
        <f>IF($D$4='drop down choices'!$EE$4,Q32/2.54,IF($D$4='drop down choices'!$EE$5,Q32*2.54,0))</f>
        <v>0</v>
      </c>
      <c r="AN32" s="135">
        <f>IF($D$4='drop down choices'!$EE$4,R32/2.54,IF($D$4='drop down choices'!$EE$5,R32*2.54,0))</f>
        <v>0</v>
      </c>
      <c r="AO32" s="135">
        <f>IF($D$4='drop down choices'!$EE$4,S32/2.54,IF($D$4='drop down choices'!$EE$5,S32*2.54,0))</f>
        <v>0</v>
      </c>
      <c r="AP32" s="135">
        <f>IF($D$4='drop down choices'!$EE$4,T32/2.54,IF($D$4='drop down choices'!$EE$5,T32*2.54,0))</f>
        <v>0</v>
      </c>
      <c r="AQ32" s="135">
        <f>IF($D$4='drop down choices'!$EE$4,U32/2.54,IF($D$4='drop down choices'!$EE$5,U32*2.54,0))</f>
        <v>0</v>
      </c>
      <c r="AR32" s="135">
        <f>IF($D$4='drop down choices'!$EE$4,V32/2.54,IF($D$4='drop down choices'!$EE$5,V32*2.54,0))</f>
        <v>0</v>
      </c>
    </row>
    <row r="33" spans="1:44" s="107" customFormat="1" ht="25.9" customHeight="1">
      <c r="A33" s="105"/>
      <c r="B33" s="500" t="str">
        <f>IF('VENDOR INFORMATION'!$B$13="Germany","n/a",'Fields names'!$A$233)</f>
        <v>Sweep</v>
      </c>
      <c r="C33" s="500"/>
      <c r="D33" s="109" t="s">
        <v>284</v>
      </c>
      <c r="E33" s="129"/>
      <c r="F33" s="129"/>
      <c r="G33" s="129"/>
      <c r="H33" s="129"/>
      <c r="I33" s="129"/>
      <c r="J33" s="129"/>
      <c r="K33" s="129"/>
      <c r="L33" s="129"/>
      <c r="M33" s="129"/>
      <c r="N33" s="129"/>
      <c r="O33" s="129"/>
      <c r="P33" s="129"/>
      <c r="Q33" s="129"/>
      <c r="R33" s="129"/>
      <c r="S33" s="129"/>
      <c r="T33" s="129"/>
      <c r="U33" s="129"/>
      <c r="V33" s="129"/>
      <c r="W33" s="151" t="str">
        <f t="shared" si="5"/>
        <v>Sweep: / / / / / / / / / / / / / / / / / /</v>
      </c>
      <c r="X33" s="501" t="str">
        <f t="shared" si="3"/>
        <v>Sweep</v>
      </c>
      <c r="Y33" s="502"/>
      <c r="Z33" s="141" t="str">
        <f t="shared" si="4"/>
        <v>Select</v>
      </c>
      <c r="AA33" s="135">
        <f>IF($D$4='drop down choices'!$EE$4,E33/2.54,IF($D$4='drop down choices'!$EE$5,E33*2.54,0))</f>
        <v>0</v>
      </c>
      <c r="AB33" s="135">
        <f>IF($D$4='drop down choices'!$EE$4,F33/2.54,IF($D$4='drop down choices'!$EE$5,F33*2.54,0))</f>
        <v>0</v>
      </c>
      <c r="AC33" s="135">
        <f>IF($D$4='drop down choices'!$EE$4,G33/2.54,IF($D$4='drop down choices'!$EE$5,G33*2.54,0))</f>
        <v>0</v>
      </c>
      <c r="AD33" s="135">
        <f>IF($D$4='drop down choices'!$EE$4,H33/2.54,IF($D$4='drop down choices'!$EE$5,H33*2.54,0))</f>
        <v>0</v>
      </c>
      <c r="AE33" s="135">
        <f>IF($D$4='drop down choices'!$EE$4,I33/2.54,IF($D$4='drop down choices'!$EE$5,I33*2.54,0))</f>
        <v>0</v>
      </c>
      <c r="AF33" s="135">
        <f>IF($D$4='drop down choices'!$EE$4,J33/2.54,IF($D$4='drop down choices'!$EE$5,J33*2.54,0))</f>
        <v>0</v>
      </c>
      <c r="AG33" s="135">
        <f>IF($D$4='drop down choices'!$EE$4,K33/2.54,IF($D$4='drop down choices'!$EE$5,K33*2.54,0))</f>
        <v>0</v>
      </c>
      <c r="AH33" s="135">
        <f>IF($D$4='drop down choices'!$EE$4,L33/2.54,IF($D$4='drop down choices'!$EE$5,L33*2.54,0))</f>
        <v>0</v>
      </c>
      <c r="AI33" s="135">
        <f>IF($D$4='drop down choices'!$EE$4,M33/2.54,IF($D$4='drop down choices'!$EE$5,M33*2.54,0))</f>
        <v>0</v>
      </c>
      <c r="AJ33" s="135">
        <f>IF($D$4='drop down choices'!$EE$4,N33/2.54,IF($D$4='drop down choices'!$EE$5,N33*2.54,0))</f>
        <v>0</v>
      </c>
      <c r="AK33" s="135">
        <f>IF($D$4='drop down choices'!$EE$4,O33/2.54,IF($D$4='drop down choices'!$EE$5,O33*2.54,0))</f>
        <v>0</v>
      </c>
      <c r="AL33" s="135">
        <f>IF($D$4='drop down choices'!$EE$4,P33/2.54,IF($D$4='drop down choices'!$EE$5,P33*2.54,0))</f>
        <v>0</v>
      </c>
      <c r="AM33" s="135">
        <f>IF($D$4='drop down choices'!$EE$4,Q33/2.54,IF($D$4='drop down choices'!$EE$5,Q33*2.54,0))</f>
        <v>0</v>
      </c>
      <c r="AN33" s="135">
        <f>IF($D$4='drop down choices'!$EE$4,R33/2.54,IF($D$4='drop down choices'!$EE$5,R33*2.54,0))</f>
        <v>0</v>
      </c>
      <c r="AO33" s="135">
        <f>IF($D$4='drop down choices'!$EE$4,S33/2.54,IF($D$4='drop down choices'!$EE$5,S33*2.54,0))</f>
        <v>0</v>
      </c>
      <c r="AP33" s="135">
        <f>IF($D$4='drop down choices'!$EE$4,T33/2.54,IF($D$4='drop down choices'!$EE$5,T33*2.54,0))</f>
        <v>0</v>
      </c>
      <c r="AQ33" s="135">
        <f>IF($D$4='drop down choices'!$EE$4,U33/2.54,IF($D$4='drop down choices'!$EE$5,U33*2.54,0))</f>
        <v>0</v>
      </c>
      <c r="AR33" s="135">
        <f>IF($D$4='drop down choices'!$EE$4,V33/2.54,IF($D$4='drop down choices'!$EE$5,V33*2.54,0))</f>
        <v>0</v>
      </c>
    </row>
    <row r="34" spans="1:44" s="107" customFormat="1" ht="25.9" customHeight="1">
      <c r="A34" s="105"/>
      <c r="B34" s="500" t="str">
        <f>IF('VENDOR INFORMATION'!$B$13="Germany","n/a",'Fields names'!$A$234)</f>
        <v>In Seam</v>
      </c>
      <c r="C34" s="500"/>
      <c r="D34" s="109" t="s">
        <v>284</v>
      </c>
      <c r="E34" s="129"/>
      <c r="F34" s="129"/>
      <c r="G34" s="129"/>
      <c r="H34" s="129"/>
      <c r="I34" s="129"/>
      <c r="J34" s="129"/>
      <c r="K34" s="129"/>
      <c r="L34" s="129"/>
      <c r="M34" s="129"/>
      <c r="N34" s="129"/>
      <c r="O34" s="129"/>
      <c r="P34" s="129"/>
      <c r="Q34" s="129"/>
      <c r="R34" s="129"/>
      <c r="S34" s="129"/>
      <c r="T34" s="129"/>
      <c r="U34" s="129"/>
      <c r="V34" s="129"/>
      <c r="W34" s="151" t="str">
        <f t="shared" si="5"/>
        <v>In Seam: / / / / / / / / / / / / / / / / / /</v>
      </c>
      <c r="X34" s="501" t="str">
        <f t="shared" si="3"/>
        <v>In Seam</v>
      </c>
      <c r="Y34" s="502"/>
      <c r="Z34" s="141" t="str">
        <f t="shared" si="4"/>
        <v>Select</v>
      </c>
      <c r="AA34" s="135">
        <f>IF($D$4='drop down choices'!$EE$4,E34/2.54,IF($D$4='drop down choices'!$EE$5,E34*2.54,0))</f>
        <v>0</v>
      </c>
      <c r="AB34" s="135">
        <f>IF($D$4='drop down choices'!$EE$4,F34/2.54,IF($D$4='drop down choices'!$EE$5,F34*2.54,0))</f>
        <v>0</v>
      </c>
      <c r="AC34" s="135">
        <f>IF($D$4='drop down choices'!$EE$4,G34/2.54,IF($D$4='drop down choices'!$EE$5,G34*2.54,0))</f>
        <v>0</v>
      </c>
      <c r="AD34" s="135">
        <f>IF($D$4='drop down choices'!$EE$4,H34/2.54,IF($D$4='drop down choices'!$EE$5,H34*2.54,0))</f>
        <v>0</v>
      </c>
      <c r="AE34" s="135">
        <f>IF($D$4='drop down choices'!$EE$4,I34/2.54,IF($D$4='drop down choices'!$EE$5,I34*2.54,0))</f>
        <v>0</v>
      </c>
      <c r="AF34" s="135">
        <f>IF($D$4='drop down choices'!$EE$4,J34/2.54,IF($D$4='drop down choices'!$EE$5,J34*2.54,0))</f>
        <v>0</v>
      </c>
      <c r="AG34" s="135">
        <f>IF($D$4='drop down choices'!$EE$4,K34/2.54,IF($D$4='drop down choices'!$EE$5,K34*2.54,0))</f>
        <v>0</v>
      </c>
      <c r="AH34" s="135">
        <f>IF($D$4='drop down choices'!$EE$4,L34/2.54,IF($D$4='drop down choices'!$EE$5,L34*2.54,0))</f>
        <v>0</v>
      </c>
      <c r="AI34" s="135">
        <f>IF($D$4='drop down choices'!$EE$4,M34/2.54,IF($D$4='drop down choices'!$EE$5,M34*2.54,0))</f>
        <v>0</v>
      </c>
      <c r="AJ34" s="135">
        <f>IF($D$4='drop down choices'!$EE$4,N34/2.54,IF($D$4='drop down choices'!$EE$5,N34*2.54,0))</f>
        <v>0</v>
      </c>
      <c r="AK34" s="135">
        <f>IF($D$4='drop down choices'!$EE$4,O34/2.54,IF($D$4='drop down choices'!$EE$5,O34*2.54,0))</f>
        <v>0</v>
      </c>
      <c r="AL34" s="135">
        <f>IF($D$4='drop down choices'!$EE$4,P34/2.54,IF($D$4='drop down choices'!$EE$5,P34*2.54,0))</f>
        <v>0</v>
      </c>
      <c r="AM34" s="135">
        <f>IF($D$4='drop down choices'!$EE$4,Q34/2.54,IF($D$4='drop down choices'!$EE$5,Q34*2.54,0))</f>
        <v>0</v>
      </c>
      <c r="AN34" s="135">
        <f>IF($D$4='drop down choices'!$EE$4,R34/2.54,IF($D$4='drop down choices'!$EE$5,R34*2.54,0))</f>
        <v>0</v>
      </c>
      <c r="AO34" s="135">
        <f>IF($D$4='drop down choices'!$EE$4,S34/2.54,IF($D$4='drop down choices'!$EE$5,S34*2.54,0))</f>
        <v>0</v>
      </c>
      <c r="AP34" s="135">
        <f>IF($D$4='drop down choices'!$EE$4,T34/2.54,IF($D$4='drop down choices'!$EE$5,T34*2.54,0))</f>
        <v>0</v>
      </c>
      <c r="AQ34" s="135">
        <f>IF($D$4='drop down choices'!$EE$4,U34/2.54,IF($D$4='drop down choices'!$EE$5,U34*2.54,0))</f>
        <v>0</v>
      </c>
      <c r="AR34" s="135">
        <f>IF($D$4='drop down choices'!$EE$4,V34/2.54,IF($D$4='drop down choices'!$EE$5,V34*2.54,0))</f>
        <v>0</v>
      </c>
    </row>
    <row r="35" spans="1:44" s="107" customFormat="1" ht="25.5" customHeight="1">
      <c r="A35" s="105"/>
      <c r="B35" s="500" t="str">
        <f>IF('VENDOR INFORMATION'!$B$13="Germany","n/a",'Fields names'!$A$235)</f>
        <v>Out Seam</v>
      </c>
      <c r="C35" s="500"/>
      <c r="D35" s="109" t="s">
        <v>284</v>
      </c>
      <c r="E35" s="130"/>
      <c r="F35" s="130"/>
      <c r="G35" s="130"/>
      <c r="H35" s="130"/>
      <c r="I35" s="130"/>
      <c r="J35" s="130"/>
      <c r="K35" s="130"/>
      <c r="L35" s="130"/>
      <c r="M35" s="130"/>
      <c r="N35" s="130"/>
      <c r="O35" s="130"/>
      <c r="P35" s="130"/>
      <c r="Q35" s="130"/>
      <c r="R35" s="130"/>
      <c r="S35" s="130"/>
      <c r="T35" s="130"/>
      <c r="U35" s="130"/>
      <c r="V35" s="130"/>
      <c r="W35" s="151" t="str">
        <f t="shared" si="5"/>
        <v>Out Seam: / / / / / / / / / / / / / / / / / /</v>
      </c>
      <c r="X35" s="501" t="str">
        <f t="shared" si="3"/>
        <v>Out Seam</v>
      </c>
      <c r="Y35" s="502"/>
      <c r="Z35" s="141" t="str">
        <f t="shared" si="4"/>
        <v>Select</v>
      </c>
      <c r="AA35" s="138">
        <f>IF($D$4='drop down choices'!$EE$4,E35/2.54,IF($D$4='drop down choices'!$EE$5,E35*2.54,0))</f>
        <v>0</v>
      </c>
      <c r="AB35" s="138">
        <f>IF($D$4='drop down choices'!$EE$4,F35/2.54,IF($D$4='drop down choices'!$EE$5,F35*2.54,0))</f>
        <v>0</v>
      </c>
      <c r="AC35" s="138">
        <f>IF($D$4='drop down choices'!$EE$4,G35/2.54,IF($D$4='drop down choices'!$EE$5,G35*2.54,0))</f>
        <v>0</v>
      </c>
      <c r="AD35" s="138">
        <f>IF($D$4='drop down choices'!$EE$4,H35/2.54,IF($D$4='drop down choices'!$EE$5,H35*2.54,0))</f>
        <v>0</v>
      </c>
      <c r="AE35" s="138">
        <f>IF($D$4='drop down choices'!$EE$4,I35/2.54,IF($D$4='drop down choices'!$EE$5,I35*2.54,0))</f>
        <v>0</v>
      </c>
      <c r="AF35" s="138">
        <f>IF($D$4='drop down choices'!$EE$4,J35/2.54,IF($D$4='drop down choices'!$EE$5,J35*2.54,0))</f>
        <v>0</v>
      </c>
      <c r="AG35" s="138">
        <f>IF($D$4='drop down choices'!$EE$4,K35/2.54,IF($D$4='drop down choices'!$EE$5,K35*2.54,0))</f>
        <v>0</v>
      </c>
      <c r="AH35" s="138">
        <f>IF($D$4='drop down choices'!$EE$4,L35/2.54,IF($D$4='drop down choices'!$EE$5,L35*2.54,0))</f>
        <v>0</v>
      </c>
      <c r="AI35" s="138">
        <f>IF($D$4='drop down choices'!$EE$4,M35/2.54,IF($D$4='drop down choices'!$EE$5,M35*2.54,0))</f>
        <v>0</v>
      </c>
      <c r="AJ35" s="138">
        <f>IF($D$4='drop down choices'!$EE$4,N35/2.54,IF($D$4='drop down choices'!$EE$5,N35*2.54,0))</f>
        <v>0</v>
      </c>
      <c r="AK35" s="138">
        <f>IF($D$4='drop down choices'!$EE$4,O35/2.54,IF($D$4='drop down choices'!$EE$5,O35*2.54,0))</f>
        <v>0</v>
      </c>
      <c r="AL35" s="138">
        <f>IF($D$4='drop down choices'!$EE$4,P35/2.54,IF($D$4='drop down choices'!$EE$5,P35*2.54,0))</f>
        <v>0</v>
      </c>
      <c r="AM35" s="138">
        <f>IF($D$4='drop down choices'!$EE$4,Q35/2.54,IF($D$4='drop down choices'!$EE$5,Q35*2.54,0))</f>
        <v>0</v>
      </c>
      <c r="AN35" s="138">
        <f>IF($D$4='drop down choices'!$EE$4,R35/2.54,IF($D$4='drop down choices'!$EE$5,R35*2.54,0))</f>
        <v>0</v>
      </c>
      <c r="AO35" s="138">
        <f>IF($D$4='drop down choices'!$EE$4,S35/2.54,IF($D$4='drop down choices'!$EE$5,S35*2.54,0))</f>
        <v>0</v>
      </c>
      <c r="AP35" s="138">
        <f>IF($D$4='drop down choices'!$EE$4,T35/2.54,IF($D$4='drop down choices'!$EE$5,T35*2.54,0))</f>
        <v>0</v>
      </c>
      <c r="AQ35" s="138">
        <f>IF($D$4='drop down choices'!$EE$4,U35/2.54,IF($D$4='drop down choices'!$EE$5,U35*2.54,0))</f>
        <v>0</v>
      </c>
      <c r="AR35" s="138">
        <f>IF($D$4='drop down choices'!$EE$4,V35/2.54,IF($D$4='drop down choices'!$EE$5,V35*2.54,0))</f>
        <v>0</v>
      </c>
    </row>
    <row r="36" spans="1:44" hidden="1"/>
    <row r="37" spans="1:44" hidden="1"/>
    <row r="38" spans="1:44" hidden="1"/>
    <row r="39" spans="1:44" hidden="1"/>
    <row r="40" spans="1:44" hidden="1"/>
    <row r="41" spans="1:44" hidden="1"/>
    <row r="42" spans="1:44">
      <c r="A42" s="315"/>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row>
    <row r="43" spans="1:44" ht="10.5" customHeight="1">
      <c r="A43" s="315"/>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row>
    <row r="44" spans="1:44" s="106" customFormat="1" ht="15" customHeight="1">
      <c r="A44" s="105"/>
      <c r="B44" s="131">
        <f>'PRODUCT INFORMATION'!A43</f>
        <v>0</v>
      </c>
      <c r="C44" s="139" t="str">
        <f>'Fields names'!$A$179</f>
        <v>Unit</v>
      </c>
      <c r="D44" s="109" t="s">
        <v>2027</v>
      </c>
      <c r="E44" s="108"/>
      <c r="F44" s="108"/>
      <c r="G44" s="108"/>
      <c r="H44" s="131"/>
      <c r="I44" s="131"/>
      <c r="J44" s="131"/>
      <c r="K44" s="131"/>
      <c r="L44" s="131"/>
      <c r="M44" s="131"/>
      <c r="N44" s="132"/>
      <c r="O44" s="132"/>
      <c r="P44" s="132"/>
      <c r="Q44" s="132"/>
      <c r="R44" s="132"/>
      <c r="S44" s="132"/>
      <c r="T44" s="132"/>
      <c r="U44" s="132"/>
      <c r="V44" s="132"/>
      <c r="W44" s="149" t="s">
        <v>1495</v>
      </c>
      <c r="X44" s="105"/>
      <c r="Y44" s="139" t="str">
        <f>C44</f>
        <v>Unit</v>
      </c>
      <c r="Z44" s="133" t="str">
        <f>IF(D44='drop down choices'!EE44,'drop down choices'!EE45,IF(D44='drop down choices'!EE45,'drop down choices'!EE44,"n/a"))</f>
        <v>n/a</v>
      </c>
      <c r="AC44" s="107"/>
      <c r="AD44" s="105"/>
      <c r="AE44" s="105"/>
      <c r="AF44" s="105"/>
      <c r="AG44" s="105"/>
      <c r="AH44" s="105"/>
      <c r="AI44" s="105"/>
      <c r="AJ44" s="105"/>
      <c r="AK44" s="105"/>
      <c r="AL44" s="105"/>
      <c r="AM44" s="105"/>
      <c r="AN44" s="105"/>
      <c r="AO44" s="105"/>
      <c r="AP44" s="105"/>
      <c r="AQ44" s="105"/>
      <c r="AR44" s="105"/>
    </row>
    <row r="45" spans="1:44" s="106" customFormat="1" ht="6" customHeight="1" thickBot="1">
      <c r="A45" s="105"/>
      <c r="B45" s="131"/>
      <c r="C45" s="131"/>
      <c r="D45" s="131"/>
      <c r="E45" s="131"/>
      <c r="F45" s="131"/>
      <c r="G45" s="131"/>
      <c r="H45" s="131"/>
      <c r="I45" s="131"/>
      <c r="J45" s="131"/>
      <c r="K45" s="131"/>
      <c r="L45" s="131"/>
      <c r="M45" s="131"/>
      <c r="N45" s="132"/>
      <c r="O45" s="132"/>
      <c r="P45" s="132"/>
      <c r="Q45" s="132"/>
      <c r="R45" s="132"/>
      <c r="S45" s="132"/>
      <c r="T45" s="132"/>
      <c r="U45" s="132"/>
      <c r="V45" s="132"/>
      <c r="W45" s="150" t="s">
        <v>2281</v>
      </c>
      <c r="X45" s="105"/>
      <c r="Y45" s="105"/>
      <c r="Z45" s="105"/>
      <c r="AA45" s="105"/>
      <c r="AB45" s="105"/>
      <c r="AC45" s="105"/>
      <c r="AD45" s="105"/>
      <c r="AE45" s="105"/>
      <c r="AF45" s="105"/>
      <c r="AG45" s="105"/>
      <c r="AH45" s="105"/>
      <c r="AI45" s="105"/>
      <c r="AJ45" s="105"/>
      <c r="AK45" s="105"/>
      <c r="AL45" s="105"/>
      <c r="AM45" s="105"/>
      <c r="AN45" s="105"/>
      <c r="AO45" s="105"/>
      <c r="AP45" s="105"/>
      <c r="AQ45" s="105"/>
      <c r="AR45" s="105"/>
    </row>
    <row r="46" spans="1:44" s="107" customFormat="1" ht="23.25" customHeight="1">
      <c r="A46" s="105"/>
      <c r="B46" s="503" t="str">
        <f>IF('VENDOR INFORMATION'!$B$13="Germany","n/a",'Fields names'!$A$193)</f>
        <v>SIZE</v>
      </c>
      <c r="C46" s="504"/>
      <c r="D46" s="126" t="str">
        <f>IF('VENDOR INFORMATION'!$B$13="Germany","n/a",'Fields names'!$A$69)</f>
        <v>Type</v>
      </c>
      <c r="E46" s="126"/>
      <c r="F46" s="126"/>
      <c r="G46" s="126"/>
      <c r="H46" s="126"/>
      <c r="I46" s="126"/>
      <c r="J46" s="126"/>
      <c r="K46" s="126"/>
      <c r="L46" s="126"/>
      <c r="M46" s="126"/>
      <c r="N46" s="127"/>
      <c r="O46" s="127"/>
      <c r="P46" s="127"/>
      <c r="Q46" s="127"/>
      <c r="R46" s="127"/>
      <c r="S46" s="127"/>
      <c r="T46" s="127"/>
      <c r="U46" s="127"/>
      <c r="V46" s="127"/>
      <c r="W46" s="149" t="s">
        <v>2282</v>
      </c>
      <c r="X46" s="505" t="str">
        <f t="shared" ref="X46:X55" si="6">B46</f>
        <v>SIZE</v>
      </c>
      <c r="Y46" s="506"/>
      <c r="Z46" s="140" t="str">
        <f t="shared" ref="Z46:Z55" si="7">D46</f>
        <v>Type</v>
      </c>
      <c r="AA46" s="134">
        <f>IF('VENDOR INFORMATION'!$B$13="Germany","n/a",E46)</f>
        <v>0</v>
      </c>
      <c r="AB46" s="134">
        <f>IF('VENDOR INFORMATION'!$B$13="Germany","n/a",F46)</f>
        <v>0</v>
      </c>
      <c r="AC46" s="134">
        <f>IF('VENDOR INFORMATION'!$B$13="Germany","n/a",G46)</f>
        <v>0</v>
      </c>
      <c r="AD46" s="134">
        <f>IF('VENDOR INFORMATION'!$B$13="Germany","n/a",H46)</f>
        <v>0</v>
      </c>
      <c r="AE46" s="134">
        <f>IF('VENDOR INFORMATION'!$B$13="Germany","n/a",I46)</f>
        <v>0</v>
      </c>
      <c r="AF46" s="134">
        <f>IF('VENDOR INFORMATION'!$B$13="Germany","n/a",J46)</f>
        <v>0</v>
      </c>
      <c r="AG46" s="134">
        <f>IF('VENDOR INFORMATION'!$B$13="Germany","n/a",K46)</f>
        <v>0</v>
      </c>
      <c r="AH46" s="134">
        <f>IF('VENDOR INFORMATION'!$B$13="Germany","n/a",L46)</f>
        <v>0</v>
      </c>
      <c r="AI46" s="134">
        <f>IF('VENDOR INFORMATION'!$B$13="Germany","n/a",M46)</f>
        <v>0</v>
      </c>
      <c r="AJ46" s="134">
        <f>IF('VENDOR INFORMATION'!$B$13="Germany","n/a",N46)</f>
        <v>0</v>
      </c>
      <c r="AK46" s="134">
        <f>IF('VENDOR INFORMATION'!$B$13="Germany","n/a",O46)</f>
        <v>0</v>
      </c>
      <c r="AL46" s="134">
        <f>IF('VENDOR INFORMATION'!$B$13="Germany","n/a",P46)</f>
        <v>0</v>
      </c>
      <c r="AM46" s="134">
        <f>IF('VENDOR INFORMATION'!$B$13="Germany","n/a",Q46)</f>
        <v>0</v>
      </c>
      <c r="AN46" s="134">
        <f>IF('VENDOR INFORMATION'!$B$13="Germany","n/a",R46)</f>
        <v>0</v>
      </c>
      <c r="AO46" s="134">
        <f>IF('VENDOR INFORMATION'!$B$13="Germany","n/a",S46)</f>
        <v>0</v>
      </c>
      <c r="AP46" s="134">
        <f>IF('VENDOR INFORMATION'!$B$13="Germany","n/a",T46)</f>
        <v>0</v>
      </c>
      <c r="AQ46" s="134">
        <f>IF('VENDOR INFORMATION'!$B$13="Germany","n/a",U46)</f>
        <v>0</v>
      </c>
      <c r="AR46" s="134">
        <f>IF('VENDOR INFORMATION'!$B$13="Germany","n/a",V46)</f>
        <v>0</v>
      </c>
    </row>
    <row r="47" spans="1:44" s="107" customFormat="1" ht="25.9" customHeight="1">
      <c r="A47" s="105"/>
      <c r="B47" s="500" t="str">
        <f>IF('VENDOR INFORMATION'!$B$13="Germany","n/a",'Fields names'!$A$227)</f>
        <v>Shoulder</v>
      </c>
      <c r="C47" s="500"/>
      <c r="D47" s="109" t="s">
        <v>284</v>
      </c>
      <c r="E47" s="128"/>
      <c r="F47" s="128"/>
      <c r="G47" s="128"/>
      <c r="H47" s="128"/>
      <c r="I47" s="128"/>
      <c r="J47" s="128"/>
      <c r="K47" s="128"/>
      <c r="L47" s="128"/>
      <c r="M47" s="128"/>
      <c r="N47" s="128"/>
      <c r="O47" s="128"/>
      <c r="P47" s="128"/>
      <c r="Q47" s="128"/>
      <c r="R47" s="128"/>
      <c r="S47" s="128"/>
      <c r="T47" s="128"/>
      <c r="U47" s="128"/>
      <c r="V47" s="128"/>
      <c r="W47" s="151" t="str">
        <f>_xlfn.CONCAT(B47,$W$6,$E$6,$W$5,E47,$W$4,$F$6,$W$5,F47,$W$4,$G$6,$W$5,G47,$W$4,$H$6,$W$5,H47,$W$4,$I$6,$W$5,I47,$W$4,$J$6,$W$5,J47,$W$4,$K$6,$W$5,K47,$W$4,$L$6,$W$5,L47,$W$4,$M$6,$W$5,M47,$W$4,$N$6,$W$5,N47,$W$4,$O$6,$W$5,O47,$W$4,$P$6,$W$5,P47,$W$4,$Q$6,$W$5,Q47,$W$4,$R$6,$W$5,R47,$W$4,$S$6,$W$5,S47,$W$4,$T$6,$W$5,T47,$W$4,$U$6,$W$5,U47,$W$4,$V$6,$W$5,V47)</f>
        <v>Shoulder: / / / / / / / / / / / / / / / / / /</v>
      </c>
      <c r="X47" s="501" t="str">
        <f t="shared" si="6"/>
        <v>Shoulder</v>
      </c>
      <c r="Y47" s="502"/>
      <c r="Z47" s="141" t="str">
        <f t="shared" si="7"/>
        <v>Select</v>
      </c>
      <c r="AA47" s="135">
        <f>IF($D$4='drop down choices'!$EE$4,E47/2.54,IF($D$4='drop down choices'!$EE$5,E47*2.54,0))</f>
        <v>0</v>
      </c>
      <c r="AB47" s="135">
        <f>IF($D$4='drop down choices'!$EE$4,F47/2.54,IF($D$4='drop down choices'!$EE$5,F47*2.54,0))</f>
        <v>0</v>
      </c>
      <c r="AC47" s="135">
        <f>IF($D$4='drop down choices'!$EE$4,G47/2.54,IF($D$4='drop down choices'!$EE$5,G47*2.54,0))</f>
        <v>0</v>
      </c>
      <c r="AD47" s="135">
        <f>IF($D$4='drop down choices'!$EE$4,H47/2.54,IF($D$4='drop down choices'!$EE$5,H47*2.54,0))</f>
        <v>0</v>
      </c>
      <c r="AE47" s="135">
        <f>IF($D$4='drop down choices'!$EE$4,I47/2.54,IF($D$4='drop down choices'!$EE$5,I47*2.54,0))</f>
        <v>0</v>
      </c>
      <c r="AF47" s="135">
        <f>IF($D$4='drop down choices'!$EE$4,J47/2.54,IF($D$4='drop down choices'!$EE$5,J47*2.54,0))</f>
        <v>0</v>
      </c>
      <c r="AG47" s="135">
        <f>IF($D$4='drop down choices'!$EE$4,K47/2.54,IF($D$4='drop down choices'!$EE$5,K47*2.54,0))</f>
        <v>0</v>
      </c>
      <c r="AH47" s="135">
        <f>IF($D$4='drop down choices'!$EE$4,L47/2.54,IF($D$4='drop down choices'!$EE$5,L47*2.54,0))</f>
        <v>0</v>
      </c>
      <c r="AI47" s="135">
        <f>IF($D$4='drop down choices'!$EE$4,M47/2.54,IF($D$4='drop down choices'!$EE$5,M47*2.54,0))</f>
        <v>0</v>
      </c>
      <c r="AJ47" s="135">
        <f>IF($D$4='drop down choices'!$EE$4,N47/2.54,IF($D$4='drop down choices'!$EE$5,N47*2.54,0))</f>
        <v>0</v>
      </c>
      <c r="AK47" s="135">
        <f>IF($D$4='drop down choices'!$EE$4,O47/2.54,IF($D$4='drop down choices'!$EE$5,O47*2.54,0))</f>
        <v>0</v>
      </c>
      <c r="AL47" s="135">
        <f>IF($D$4='drop down choices'!$EE$4,P47/2.54,IF($D$4='drop down choices'!$EE$5,P47*2.54,0))</f>
        <v>0</v>
      </c>
      <c r="AM47" s="135">
        <f>IF($D$4='drop down choices'!$EE$4,Q47/2.54,IF($D$4='drop down choices'!$EE$5,Q47*2.54,0))</f>
        <v>0</v>
      </c>
      <c r="AN47" s="135">
        <f>IF($D$4='drop down choices'!$EE$4,R47/2.54,IF($D$4='drop down choices'!$EE$5,R47*2.54,0))</f>
        <v>0</v>
      </c>
      <c r="AO47" s="135">
        <f>IF($D$4='drop down choices'!$EE$4,S47/2.54,IF($D$4='drop down choices'!$EE$5,S47*2.54,0))</f>
        <v>0</v>
      </c>
      <c r="AP47" s="135">
        <f>IF($D$4='drop down choices'!$EE$4,T47/2.54,IF($D$4='drop down choices'!$EE$5,T47*2.54,0))</f>
        <v>0</v>
      </c>
      <c r="AQ47" s="135">
        <f>IF($D$4='drop down choices'!$EE$4,U47/2.54,IF($D$4='drop down choices'!$EE$5,U47*2.54,0))</f>
        <v>0</v>
      </c>
      <c r="AR47" s="135">
        <f>IF($D$4='drop down choices'!$EE$4,V47/2.54,IF($D$4='drop down choices'!$EE$5,V47*2.54,0))</f>
        <v>0</v>
      </c>
    </row>
    <row r="48" spans="1:44" s="107" customFormat="1" ht="25.9" customHeight="1">
      <c r="A48" s="105"/>
      <c r="B48" s="500" t="str">
        <f>IF('VENDOR INFORMATION'!$B$13="Germany","n/a",'Fields names'!$A$228)</f>
        <v>Chest/Bust</v>
      </c>
      <c r="C48" s="500"/>
      <c r="D48" s="109" t="s">
        <v>284</v>
      </c>
      <c r="E48" s="129"/>
      <c r="F48" s="129"/>
      <c r="G48" s="129"/>
      <c r="H48" s="129"/>
      <c r="I48" s="129"/>
      <c r="J48" s="129"/>
      <c r="K48" s="129"/>
      <c r="L48" s="129"/>
      <c r="M48" s="129"/>
      <c r="N48" s="129"/>
      <c r="O48" s="129"/>
      <c r="P48" s="129"/>
      <c r="Q48" s="129"/>
      <c r="R48" s="129"/>
      <c r="S48" s="129"/>
      <c r="T48" s="129"/>
      <c r="U48" s="129"/>
      <c r="V48" s="129"/>
      <c r="W48" s="151" t="str">
        <f t="shared" ref="W48:W55" si="8">_xlfn.CONCAT(B48,$W$6,$E$6,$W$5,E48,$W$4,$F$6,$W$5,F48,$W$4,$G$6,$W$5,G48,$W$4,$H$6,$W$5,H48,$W$4,$I$6,$W$5,I48,$W$4,$J$6,$W$5,J48,$W$4,$K$6,$W$5,K48,$W$4,$L$6,$W$5,L48,$W$4,$M$6,$W$5,M48,$W$4,$N$6,$W$5,N48,$W$4,$O$6,$W$5,O48,$W$4,$P$6,$W$5,P48,$W$4,$Q$6,$W$5,Q48,$W$4,$R$6,$W$5,R48,$W$4,$S$6,$W$5,S48,$W$4,$T$6,$W$5,T48,$W$4,$U$6,$W$5,U48,$W$4,$V$6,$W$5,V48)</f>
        <v>Chest/Bust: / / / / / / / / / / / / / / / / / /</v>
      </c>
      <c r="X48" s="501" t="str">
        <f t="shared" si="6"/>
        <v>Chest/Bust</v>
      </c>
      <c r="Y48" s="502"/>
      <c r="Z48" s="141" t="str">
        <f t="shared" si="7"/>
        <v>Select</v>
      </c>
      <c r="AA48" s="135">
        <f>IF($D$4='drop down choices'!$EE$4,E48/2.54,IF($D$4='drop down choices'!$EE$5,E48*2.54,0))</f>
        <v>0</v>
      </c>
      <c r="AB48" s="135">
        <f>IF($D$4='drop down choices'!$EE$4,F48/2.54,IF($D$4='drop down choices'!$EE$5,F48*2.54,0))</f>
        <v>0</v>
      </c>
      <c r="AC48" s="135">
        <f>IF($D$4='drop down choices'!$EE$4,G48/2.54,IF($D$4='drop down choices'!$EE$5,G48*2.54,0))</f>
        <v>0</v>
      </c>
      <c r="AD48" s="135">
        <f>IF($D$4='drop down choices'!$EE$4,H48/2.54,IF($D$4='drop down choices'!$EE$5,H48*2.54,0))</f>
        <v>0</v>
      </c>
      <c r="AE48" s="135">
        <f>IF($D$4='drop down choices'!$EE$4,I48/2.54,IF($D$4='drop down choices'!$EE$5,I48*2.54,0))</f>
        <v>0</v>
      </c>
      <c r="AF48" s="135">
        <f>IF($D$4='drop down choices'!$EE$4,J48/2.54,IF($D$4='drop down choices'!$EE$5,J48*2.54,0))</f>
        <v>0</v>
      </c>
      <c r="AG48" s="135">
        <f>IF($D$4='drop down choices'!$EE$4,K48/2.54,IF($D$4='drop down choices'!$EE$5,K48*2.54,0))</f>
        <v>0</v>
      </c>
      <c r="AH48" s="135">
        <f>IF($D$4='drop down choices'!$EE$4,L48/2.54,IF($D$4='drop down choices'!$EE$5,L48*2.54,0))</f>
        <v>0</v>
      </c>
      <c r="AI48" s="135">
        <f>IF($D$4='drop down choices'!$EE$4,M48/2.54,IF($D$4='drop down choices'!$EE$5,M48*2.54,0))</f>
        <v>0</v>
      </c>
      <c r="AJ48" s="135">
        <f>IF($D$4='drop down choices'!$EE$4,N48/2.54,IF($D$4='drop down choices'!$EE$5,N48*2.54,0))</f>
        <v>0</v>
      </c>
      <c r="AK48" s="135">
        <f>IF($D$4='drop down choices'!$EE$4,O48/2.54,IF($D$4='drop down choices'!$EE$5,O48*2.54,0))</f>
        <v>0</v>
      </c>
      <c r="AL48" s="135">
        <f>IF($D$4='drop down choices'!$EE$4,P48/2.54,IF($D$4='drop down choices'!$EE$5,P48*2.54,0))</f>
        <v>0</v>
      </c>
      <c r="AM48" s="135">
        <f>IF($D$4='drop down choices'!$EE$4,Q48/2.54,IF($D$4='drop down choices'!$EE$5,Q48*2.54,0))</f>
        <v>0</v>
      </c>
      <c r="AN48" s="135">
        <f>IF($D$4='drop down choices'!$EE$4,R48/2.54,IF($D$4='drop down choices'!$EE$5,R48*2.54,0))</f>
        <v>0</v>
      </c>
      <c r="AO48" s="135">
        <f>IF($D$4='drop down choices'!$EE$4,S48/2.54,IF($D$4='drop down choices'!$EE$5,S48*2.54,0))</f>
        <v>0</v>
      </c>
      <c r="AP48" s="135">
        <f>IF($D$4='drop down choices'!$EE$4,T48/2.54,IF($D$4='drop down choices'!$EE$5,T48*2.54,0))</f>
        <v>0</v>
      </c>
      <c r="AQ48" s="135">
        <f>IF($D$4='drop down choices'!$EE$4,U48/2.54,IF($D$4='drop down choices'!$EE$5,U48*2.54,0))</f>
        <v>0</v>
      </c>
      <c r="AR48" s="135">
        <f>IF($D$4='drop down choices'!$EE$4,V48/2.54,IF($D$4='drop down choices'!$EE$5,V48*2.54,0))</f>
        <v>0</v>
      </c>
    </row>
    <row r="49" spans="1:44" s="107" customFormat="1" ht="25.9" customHeight="1">
      <c r="A49" s="105"/>
      <c r="B49" s="500" t="str">
        <f>IF('VENDOR INFORMATION'!$B$13="Germany","n/a",'Fields names'!$A$229)</f>
        <v>Waist</v>
      </c>
      <c r="C49" s="500"/>
      <c r="D49" s="109" t="s">
        <v>284</v>
      </c>
      <c r="E49" s="129"/>
      <c r="F49" s="129"/>
      <c r="G49" s="129"/>
      <c r="H49" s="129"/>
      <c r="I49" s="129"/>
      <c r="J49" s="129"/>
      <c r="K49" s="129"/>
      <c r="L49" s="129"/>
      <c r="M49" s="129"/>
      <c r="N49" s="129"/>
      <c r="O49" s="129"/>
      <c r="P49" s="129"/>
      <c r="Q49" s="129"/>
      <c r="R49" s="129"/>
      <c r="S49" s="129"/>
      <c r="T49" s="129"/>
      <c r="U49" s="129"/>
      <c r="V49" s="129"/>
      <c r="W49" s="151" t="str">
        <f t="shared" si="8"/>
        <v>Waist: / / / / / / / / / / / / / / / / / /</v>
      </c>
      <c r="X49" s="501" t="str">
        <f t="shared" si="6"/>
        <v>Waist</v>
      </c>
      <c r="Y49" s="502"/>
      <c r="Z49" s="141" t="str">
        <f t="shared" si="7"/>
        <v>Select</v>
      </c>
      <c r="AA49" s="135">
        <f>IF($D$4='drop down choices'!$EE$4,E49/2.54,IF($D$4='drop down choices'!$EE$5,E49*2.54,0))</f>
        <v>0</v>
      </c>
      <c r="AB49" s="135">
        <f>IF($D$4='drop down choices'!$EE$4,F49/2.54,IF($D$4='drop down choices'!$EE$5,F49*2.54,0))</f>
        <v>0</v>
      </c>
      <c r="AC49" s="135">
        <f>IF($D$4='drop down choices'!$EE$4,G49/2.54,IF($D$4='drop down choices'!$EE$5,G49*2.54,0))</f>
        <v>0</v>
      </c>
      <c r="AD49" s="135">
        <f>IF($D$4='drop down choices'!$EE$4,H49/2.54,IF($D$4='drop down choices'!$EE$5,H49*2.54,0))</f>
        <v>0</v>
      </c>
      <c r="AE49" s="135">
        <f>IF($D$4='drop down choices'!$EE$4,I49/2.54,IF($D$4='drop down choices'!$EE$5,I49*2.54,0))</f>
        <v>0</v>
      </c>
      <c r="AF49" s="135">
        <f>IF($D$4='drop down choices'!$EE$4,J49/2.54,IF($D$4='drop down choices'!$EE$5,J49*2.54,0))</f>
        <v>0</v>
      </c>
      <c r="AG49" s="135">
        <f>IF($D$4='drop down choices'!$EE$4,K49/2.54,IF($D$4='drop down choices'!$EE$5,K49*2.54,0))</f>
        <v>0</v>
      </c>
      <c r="AH49" s="135">
        <f>IF($D$4='drop down choices'!$EE$4,L49/2.54,IF($D$4='drop down choices'!$EE$5,L49*2.54,0))</f>
        <v>0</v>
      </c>
      <c r="AI49" s="135">
        <f>IF($D$4='drop down choices'!$EE$4,M49/2.54,IF($D$4='drop down choices'!$EE$5,M49*2.54,0))</f>
        <v>0</v>
      </c>
      <c r="AJ49" s="135">
        <f>IF($D$4='drop down choices'!$EE$4,N49/2.54,IF($D$4='drop down choices'!$EE$5,N49*2.54,0))</f>
        <v>0</v>
      </c>
      <c r="AK49" s="135">
        <f>IF($D$4='drop down choices'!$EE$4,O49/2.54,IF($D$4='drop down choices'!$EE$5,O49*2.54,0))</f>
        <v>0</v>
      </c>
      <c r="AL49" s="135">
        <f>IF($D$4='drop down choices'!$EE$4,P49/2.54,IF($D$4='drop down choices'!$EE$5,P49*2.54,0))</f>
        <v>0</v>
      </c>
      <c r="AM49" s="135">
        <f>IF($D$4='drop down choices'!$EE$4,Q49/2.54,IF($D$4='drop down choices'!$EE$5,Q49*2.54,0))</f>
        <v>0</v>
      </c>
      <c r="AN49" s="135">
        <f>IF($D$4='drop down choices'!$EE$4,R49/2.54,IF($D$4='drop down choices'!$EE$5,R49*2.54,0))</f>
        <v>0</v>
      </c>
      <c r="AO49" s="135">
        <f>IF($D$4='drop down choices'!$EE$4,S49/2.54,IF($D$4='drop down choices'!$EE$5,S49*2.54,0))</f>
        <v>0</v>
      </c>
      <c r="AP49" s="135">
        <f>IF($D$4='drop down choices'!$EE$4,T49/2.54,IF($D$4='drop down choices'!$EE$5,T49*2.54,0))</f>
        <v>0</v>
      </c>
      <c r="AQ49" s="135">
        <f>IF($D$4='drop down choices'!$EE$4,U49/2.54,IF($D$4='drop down choices'!$EE$5,U49*2.54,0))</f>
        <v>0</v>
      </c>
      <c r="AR49" s="135">
        <f>IF($D$4='drop down choices'!$EE$4,V49/2.54,IF($D$4='drop down choices'!$EE$5,V49*2.54,0))</f>
        <v>0</v>
      </c>
    </row>
    <row r="50" spans="1:44" s="107" customFormat="1" ht="25.9" customHeight="1">
      <c r="A50" s="105"/>
      <c r="B50" s="500" t="str">
        <f>IF('VENDOR INFORMATION'!$B$13="Germany","n/a",'Fields names'!$A$230)</f>
        <v>Hip</v>
      </c>
      <c r="C50" s="500"/>
      <c r="D50" s="109" t="s">
        <v>284</v>
      </c>
      <c r="E50" s="129"/>
      <c r="F50" s="129"/>
      <c r="G50" s="129"/>
      <c r="H50" s="129"/>
      <c r="I50" s="129"/>
      <c r="J50" s="129"/>
      <c r="K50" s="129"/>
      <c r="L50" s="129"/>
      <c r="M50" s="129"/>
      <c r="N50" s="129"/>
      <c r="O50" s="129"/>
      <c r="P50" s="129"/>
      <c r="Q50" s="129"/>
      <c r="R50" s="129"/>
      <c r="S50" s="129"/>
      <c r="T50" s="129"/>
      <c r="U50" s="129"/>
      <c r="V50" s="129"/>
      <c r="W50" s="151" t="str">
        <f t="shared" si="8"/>
        <v>Hip: / / / / / / / / / / / / / / / / / /</v>
      </c>
      <c r="X50" s="501" t="str">
        <f t="shared" si="6"/>
        <v>Hip</v>
      </c>
      <c r="Y50" s="502"/>
      <c r="Z50" s="141" t="str">
        <f t="shared" si="7"/>
        <v>Select</v>
      </c>
      <c r="AA50" s="135">
        <f>IF($D$4='drop down choices'!$EE$4,E50/2.54,IF($D$4='drop down choices'!$EE$5,E50*2.54,0))</f>
        <v>0</v>
      </c>
      <c r="AB50" s="135">
        <f>IF($D$4='drop down choices'!$EE$4,F50/2.54,IF($D$4='drop down choices'!$EE$5,F50*2.54,0))</f>
        <v>0</v>
      </c>
      <c r="AC50" s="135">
        <f>IF($D$4='drop down choices'!$EE$4,G50/2.54,IF($D$4='drop down choices'!$EE$5,G50*2.54,0))</f>
        <v>0</v>
      </c>
      <c r="AD50" s="135">
        <f>IF($D$4='drop down choices'!$EE$4,H50/2.54,IF($D$4='drop down choices'!$EE$5,H50*2.54,0))</f>
        <v>0</v>
      </c>
      <c r="AE50" s="135">
        <f>IF($D$4='drop down choices'!$EE$4,I50/2.54,IF($D$4='drop down choices'!$EE$5,I50*2.54,0))</f>
        <v>0</v>
      </c>
      <c r="AF50" s="135">
        <f>IF($D$4='drop down choices'!$EE$4,J50/2.54,IF($D$4='drop down choices'!$EE$5,J50*2.54,0))</f>
        <v>0</v>
      </c>
      <c r="AG50" s="135">
        <f>IF($D$4='drop down choices'!$EE$4,K50/2.54,IF($D$4='drop down choices'!$EE$5,K50*2.54,0))</f>
        <v>0</v>
      </c>
      <c r="AH50" s="135">
        <f>IF($D$4='drop down choices'!$EE$4,L50/2.54,IF($D$4='drop down choices'!$EE$5,L50*2.54,0))</f>
        <v>0</v>
      </c>
      <c r="AI50" s="135">
        <f>IF($D$4='drop down choices'!$EE$4,M50/2.54,IF($D$4='drop down choices'!$EE$5,M50*2.54,0))</f>
        <v>0</v>
      </c>
      <c r="AJ50" s="135">
        <f>IF($D$4='drop down choices'!$EE$4,N50/2.54,IF($D$4='drop down choices'!$EE$5,N50*2.54,0))</f>
        <v>0</v>
      </c>
      <c r="AK50" s="135">
        <f>IF($D$4='drop down choices'!$EE$4,O50/2.54,IF($D$4='drop down choices'!$EE$5,O50*2.54,0))</f>
        <v>0</v>
      </c>
      <c r="AL50" s="135">
        <f>IF($D$4='drop down choices'!$EE$4,P50/2.54,IF($D$4='drop down choices'!$EE$5,P50*2.54,0))</f>
        <v>0</v>
      </c>
      <c r="AM50" s="135">
        <f>IF($D$4='drop down choices'!$EE$4,Q50/2.54,IF($D$4='drop down choices'!$EE$5,Q50*2.54,0))</f>
        <v>0</v>
      </c>
      <c r="AN50" s="135">
        <f>IF($D$4='drop down choices'!$EE$4,R50/2.54,IF($D$4='drop down choices'!$EE$5,R50*2.54,0))</f>
        <v>0</v>
      </c>
      <c r="AO50" s="135">
        <f>IF($D$4='drop down choices'!$EE$4,S50/2.54,IF($D$4='drop down choices'!$EE$5,S50*2.54,0))</f>
        <v>0</v>
      </c>
      <c r="AP50" s="135">
        <f>IF($D$4='drop down choices'!$EE$4,T50/2.54,IF($D$4='drop down choices'!$EE$5,T50*2.54,0))</f>
        <v>0</v>
      </c>
      <c r="AQ50" s="135">
        <f>IF($D$4='drop down choices'!$EE$4,U50/2.54,IF($D$4='drop down choices'!$EE$5,U50*2.54,0))</f>
        <v>0</v>
      </c>
      <c r="AR50" s="135">
        <f>IF($D$4='drop down choices'!$EE$4,V50/2.54,IF($D$4='drop down choices'!$EE$5,V50*2.54,0))</f>
        <v>0</v>
      </c>
    </row>
    <row r="51" spans="1:44" s="107" customFormat="1" ht="25.9" customHeight="1">
      <c r="A51" s="105"/>
      <c r="B51" s="500" t="str">
        <f>IF('VENDOR INFORMATION'!$B$13="Germany","n/a",'Fields names'!$A$231)</f>
        <v>Length</v>
      </c>
      <c r="C51" s="500"/>
      <c r="D51" s="109" t="s">
        <v>284</v>
      </c>
      <c r="E51" s="129"/>
      <c r="F51" s="129"/>
      <c r="G51" s="129"/>
      <c r="H51" s="129"/>
      <c r="I51" s="129"/>
      <c r="J51" s="129"/>
      <c r="K51" s="129"/>
      <c r="L51" s="129"/>
      <c r="M51" s="129"/>
      <c r="N51" s="129"/>
      <c r="O51" s="129"/>
      <c r="P51" s="129"/>
      <c r="Q51" s="129"/>
      <c r="R51" s="129"/>
      <c r="S51" s="129"/>
      <c r="T51" s="129"/>
      <c r="U51" s="129"/>
      <c r="V51" s="129"/>
      <c r="W51" s="151" t="str">
        <f t="shared" si="8"/>
        <v>Length: / / / / / / / / / / / / / / / / / /</v>
      </c>
      <c r="X51" s="501" t="str">
        <f t="shared" si="6"/>
        <v>Length</v>
      </c>
      <c r="Y51" s="502"/>
      <c r="Z51" s="141" t="str">
        <f t="shared" si="7"/>
        <v>Select</v>
      </c>
      <c r="AA51" s="135">
        <f>IF($D$4='drop down choices'!$EE$4,E51/2.54,IF($D$4='drop down choices'!$EE$5,E51*2.54,0))</f>
        <v>0</v>
      </c>
      <c r="AB51" s="135">
        <f>IF($D$4='drop down choices'!$EE$4,F51/2.54,IF($D$4='drop down choices'!$EE$5,F51*2.54,0))</f>
        <v>0</v>
      </c>
      <c r="AC51" s="135">
        <f>IF($D$4='drop down choices'!$EE$4,G51/2.54,IF($D$4='drop down choices'!$EE$5,G51*2.54,0))</f>
        <v>0</v>
      </c>
      <c r="AD51" s="135">
        <f>IF($D$4='drop down choices'!$EE$4,H51/2.54,IF($D$4='drop down choices'!$EE$5,H51*2.54,0))</f>
        <v>0</v>
      </c>
      <c r="AE51" s="135">
        <f>IF($D$4='drop down choices'!$EE$4,I51/2.54,IF($D$4='drop down choices'!$EE$5,I51*2.54,0))</f>
        <v>0</v>
      </c>
      <c r="AF51" s="135">
        <f>IF($D$4='drop down choices'!$EE$4,J51/2.54,IF($D$4='drop down choices'!$EE$5,J51*2.54,0))</f>
        <v>0</v>
      </c>
      <c r="AG51" s="135">
        <f>IF($D$4='drop down choices'!$EE$4,K51/2.54,IF($D$4='drop down choices'!$EE$5,K51*2.54,0))</f>
        <v>0</v>
      </c>
      <c r="AH51" s="135">
        <f>IF($D$4='drop down choices'!$EE$4,L51/2.54,IF($D$4='drop down choices'!$EE$5,L51*2.54,0))</f>
        <v>0</v>
      </c>
      <c r="AI51" s="135">
        <f>IF($D$4='drop down choices'!$EE$4,M51/2.54,IF($D$4='drop down choices'!$EE$5,M51*2.54,0))</f>
        <v>0</v>
      </c>
      <c r="AJ51" s="135">
        <f>IF($D$4='drop down choices'!$EE$4,N51/2.54,IF($D$4='drop down choices'!$EE$5,N51*2.54,0))</f>
        <v>0</v>
      </c>
      <c r="AK51" s="135">
        <f>IF($D$4='drop down choices'!$EE$4,O51/2.54,IF($D$4='drop down choices'!$EE$5,O51*2.54,0))</f>
        <v>0</v>
      </c>
      <c r="AL51" s="135">
        <f>IF($D$4='drop down choices'!$EE$4,P51/2.54,IF($D$4='drop down choices'!$EE$5,P51*2.54,0))</f>
        <v>0</v>
      </c>
      <c r="AM51" s="135">
        <f>IF($D$4='drop down choices'!$EE$4,Q51/2.54,IF($D$4='drop down choices'!$EE$5,Q51*2.54,0))</f>
        <v>0</v>
      </c>
      <c r="AN51" s="135">
        <f>IF($D$4='drop down choices'!$EE$4,R51/2.54,IF($D$4='drop down choices'!$EE$5,R51*2.54,0))</f>
        <v>0</v>
      </c>
      <c r="AO51" s="135">
        <f>IF($D$4='drop down choices'!$EE$4,S51/2.54,IF($D$4='drop down choices'!$EE$5,S51*2.54,0))</f>
        <v>0</v>
      </c>
      <c r="AP51" s="135">
        <f>IF($D$4='drop down choices'!$EE$4,T51/2.54,IF($D$4='drop down choices'!$EE$5,T51*2.54,0))</f>
        <v>0</v>
      </c>
      <c r="AQ51" s="135">
        <f>IF($D$4='drop down choices'!$EE$4,U51/2.54,IF($D$4='drop down choices'!$EE$5,U51*2.54,0))</f>
        <v>0</v>
      </c>
      <c r="AR51" s="135">
        <f>IF($D$4='drop down choices'!$EE$4,V51/2.54,IF($D$4='drop down choices'!$EE$5,V51*2.54,0))</f>
        <v>0</v>
      </c>
    </row>
    <row r="52" spans="1:44" s="107" customFormat="1" ht="25.9" customHeight="1">
      <c r="A52" s="105"/>
      <c r="B52" s="500" t="str">
        <f>IF('VENDOR INFORMATION'!$B$13="Germany","n/a",'Fields names'!$A$232)</f>
        <v>Sleeve length</v>
      </c>
      <c r="C52" s="500"/>
      <c r="D52" s="109" t="s">
        <v>284</v>
      </c>
      <c r="E52" s="129"/>
      <c r="F52" s="129"/>
      <c r="G52" s="129"/>
      <c r="H52" s="129"/>
      <c r="I52" s="129"/>
      <c r="J52" s="129"/>
      <c r="K52" s="129"/>
      <c r="L52" s="129"/>
      <c r="M52" s="129"/>
      <c r="N52" s="129"/>
      <c r="O52" s="129"/>
      <c r="P52" s="129"/>
      <c r="Q52" s="129"/>
      <c r="R52" s="129"/>
      <c r="S52" s="129"/>
      <c r="T52" s="129"/>
      <c r="U52" s="129"/>
      <c r="V52" s="129"/>
      <c r="W52" s="151" t="str">
        <f t="shared" si="8"/>
        <v>Sleeve length: / / / / / / / / / / / / / / / / / /</v>
      </c>
      <c r="X52" s="501" t="str">
        <f t="shared" si="6"/>
        <v>Sleeve length</v>
      </c>
      <c r="Y52" s="502"/>
      <c r="Z52" s="141" t="str">
        <f t="shared" si="7"/>
        <v>Select</v>
      </c>
      <c r="AA52" s="135">
        <f>IF($D$4='drop down choices'!$EE$4,E52/2.54,IF($D$4='drop down choices'!$EE$5,E52*2.54,0))</f>
        <v>0</v>
      </c>
      <c r="AB52" s="135">
        <f>IF($D$4='drop down choices'!$EE$4,F52/2.54,IF($D$4='drop down choices'!$EE$5,F52*2.54,0))</f>
        <v>0</v>
      </c>
      <c r="AC52" s="135">
        <f>IF($D$4='drop down choices'!$EE$4,G52/2.54,IF($D$4='drop down choices'!$EE$5,G52*2.54,0))</f>
        <v>0</v>
      </c>
      <c r="AD52" s="135">
        <f>IF($D$4='drop down choices'!$EE$4,H52/2.54,IF($D$4='drop down choices'!$EE$5,H52*2.54,0))</f>
        <v>0</v>
      </c>
      <c r="AE52" s="135">
        <f>IF($D$4='drop down choices'!$EE$4,I52/2.54,IF($D$4='drop down choices'!$EE$5,I52*2.54,0))</f>
        <v>0</v>
      </c>
      <c r="AF52" s="135">
        <f>IF($D$4='drop down choices'!$EE$4,J52/2.54,IF($D$4='drop down choices'!$EE$5,J52*2.54,0))</f>
        <v>0</v>
      </c>
      <c r="AG52" s="135">
        <f>IF($D$4='drop down choices'!$EE$4,K52/2.54,IF($D$4='drop down choices'!$EE$5,K52*2.54,0))</f>
        <v>0</v>
      </c>
      <c r="AH52" s="135">
        <f>IF($D$4='drop down choices'!$EE$4,L52/2.54,IF($D$4='drop down choices'!$EE$5,L52*2.54,0))</f>
        <v>0</v>
      </c>
      <c r="AI52" s="135">
        <f>IF($D$4='drop down choices'!$EE$4,M52/2.54,IF($D$4='drop down choices'!$EE$5,M52*2.54,0))</f>
        <v>0</v>
      </c>
      <c r="AJ52" s="135">
        <f>IF($D$4='drop down choices'!$EE$4,N52/2.54,IF($D$4='drop down choices'!$EE$5,N52*2.54,0))</f>
        <v>0</v>
      </c>
      <c r="AK52" s="135">
        <f>IF($D$4='drop down choices'!$EE$4,O52/2.54,IF($D$4='drop down choices'!$EE$5,O52*2.54,0))</f>
        <v>0</v>
      </c>
      <c r="AL52" s="135">
        <f>IF($D$4='drop down choices'!$EE$4,P52/2.54,IF($D$4='drop down choices'!$EE$5,P52*2.54,0))</f>
        <v>0</v>
      </c>
      <c r="AM52" s="135">
        <f>IF($D$4='drop down choices'!$EE$4,Q52/2.54,IF($D$4='drop down choices'!$EE$5,Q52*2.54,0))</f>
        <v>0</v>
      </c>
      <c r="AN52" s="135">
        <f>IF($D$4='drop down choices'!$EE$4,R52/2.54,IF($D$4='drop down choices'!$EE$5,R52*2.54,0))</f>
        <v>0</v>
      </c>
      <c r="AO52" s="135">
        <f>IF($D$4='drop down choices'!$EE$4,S52/2.54,IF($D$4='drop down choices'!$EE$5,S52*2.54,0))</f>
        <v>0</v>
      </c>
      <c r="AP52" s="135">
        <f>IF($D$4='drop down choices'!$EE$4,T52/2.54,IF($D$4='drop down choices'!$EE$5,T52*2.54,0))</f>
        <v>0</v>
      </c>
      <c r="AQ52" s="135">
        <f>IF($D$4='drop down choices'!$EE$4,U52/2.54,IF($D$4='drop down choices'!$EE$5,U52*2.54,0))</f>
        <v>0</v>
      </c>
      <c r="AR52" s="135">
        <f>IF($D$4='drop down choices'!$EE$4,V52/2.54,IF($D$4='drop down choices'!$EE$5,V52*2.54,0))</f>
        <v>0</v>
      </c>
    </row>
    <row r="53" spans="1:44" s="107" customFormat="1" ht="25.9" customHeight="1">
      <c r="A53" s="105"/>
      <c r="B53" s="500" t="str">
        <f>IF('VENDOR INFORMATION'!$B$13="Germany","n/a",'Fields names'!$A$233)</f>
        <v>Sweep</v>
      </c>
      <c r="C53" s="500"/>
      <c r="D53" s="109" t="s">
        <v>284</v>
      </c>
      <c r="E53" s="129"/>
      <c r="F53" s="129"/>
      <c r="G53" s="129"/>
      <c r="H53" s="129"/>
      <c r="I53" s="129"/>
      <c r="J53" s="129"/>
      <c r="K53" s="129"/>
      <c r="L53" s="129"/>
      <c r="M53" s="129"/>
      <c r="N53" s="129"/>
      <c r="O53" s="129"/>
      <c r="P53" s="129"/>
      <c r="Q53" s="129"/>
      <c r="R53" s="129"/>
      <c r="S53" s="129"/>
      <c r="T53" s="129"/>
      <c r="U53" s="129"/>
      <c r="V53" s="129"/>
      <c r="W53" s="151" t="str">
        <f t="shared" si="8"/>
        <v>Sweep: / / / / / / / / / / / / / / / / / /</v>
      </c>
      <c r="X53" s="501" t="str">
        <f t="shared" si="6"/>
        <v>Sweep</v>
      </c>
      <c r="Y53" s="502"/>
      <c r="Z53" s="141" t="str">
        <f t="shared" si="7"/>
        <v>Select</v>
      </c>
      <c r="AA53" s="135">
        <f>IF($D$4='drop down choices'!$EE$4,E53/2.54,IF($D$4='drop down choices'!$EE$5,E53*2.54,0))</f>
        <v>0</v>
      </c>
      <c r="AB53" s="135">
        <f>IF($D$4='drop down choices'!$EE$4,F53/2.54,IF($D$4='drop down choices'!$EE$5,F53*2.54,0))</f>
        <v>0</v>
      </c>
      <c r="AC53" s="135">
        <f>IF($D$4='drop down choices'!$EE$4,G53/2.54,IF($D$4='drop down choices'!$EE$5,G53*2.54,0))</f>
        <v>0</v>
      </c>
      <c r="AD53" s="135">
        <f>IF($D$4='drop down choices'!$EE$4,H53/2.54,IF($D$4='drop down choices'!$EE$5,H53*2.54,0))</f>
        <v>0</v>
      </c>
      <c r="AE53" s="135">
        <f>IF($D$4='drop down choices'!$EE$4,I53/2.54,IF($D$4='drop down choices'!$EE$5,I53*2.54,0))</f>
        <v>0</v>
      </c>
      <c r="AF53" s="135">
        <f>IF($D$4='drop down choices'!$EE$4,J53/2.54,IF($D$4='drop down choices'!$EE$5,J53*2.54,0))</f>
        <v>0</v>
      </c>
      <c r="AG53" s="135">
        <f>IF($D$4='drop down choices'!$EE$4,K53/2.54,IF($D$4='drop down choices'!$EE$5,K53*2.54,0))</f>
        <v>0</v>
      </c>
      <c r="AH53" s="135">
        <f>IF($D$4='drop down choices'!$EE$4,L53/2.54,IF($D$4='drop down choices'!$EE$5,L53*2.54,0))</f>
        <v>0</v>
      </c>
      <c r="AI53" s="135">
        <f>IF($D$4='drop down choices'!$EE$4,M53/2.54,IF($D$4='drop down choices'!$EE$5,M53*2.54,0))</f>
        <v>0</v>
      </c>
      <c r="AJ53" s="135">
        <f>IF($D$4='drop down choices'!$EE$4,N53/2.54,IF($D$4='drop down choices'!$EE$5,N53*2.54,0))</f>
        <v>0</v>
      </c>
      <c r="AK53" s="135">
        <f>IF($D$4='drop down choices'!$EE$4,O53/2.54,IF($D$4='drop down choices'!$EE$5,O53*2.54,0))</f>
        <v>0</v>
      </c>
      <c r="AL53" s="135">
        <f>IF($D$4='drop down choices'!$EE$4,P53/2.54,IF($D$4='drop down choices'!$EE$5,P53*2.54,0))</f>
        <v>0</v>
      </c>
      <c r="AM53" s="135">
        <f>IF($D$4='drop down choices'!$EE$4,Q53/2.54,IF($D$4='drop down choices'!$EE$5,Q53*2.54,0))</f>
        <v>0</v>
      </c>
      <c r="AN53" s="135">
        <f>IF($D$4='drop down choices'!$EE$4,R53/2.54,IF($D$4='drop down choices'!$EE$5,R53*2.54,0))</f>
        <v>0</v>
      </c>
      <c r="AO53" s="135">
        <f>IF($D$4='drop down choices'!$EE$4,S53/2.54,IF($D$4='drop down choices'!$EE$5,S53*2.54,0))</f>
        <v>0</v>
      </c>
      <c r="AP53" s="135">
        <f>IF($D$4='drop down choices'!$EE$4,T53/2.54,IF($D$4='drop down choices'!$EE$5,T53*2.54,0))</f>
        <v>0</v>
      </c>
      <c r="AQ53" s="135">
        <f>IF($D$4='drop down choices'!$EE$4,U53/2.54,IF($D$4='drop down choices'!$EE$5,U53*2.54,0))</f>
        <v>0</v>
      </c>
      <c r="AR53" s="135">
        <f>IF($D$4='drop down choices'!$EE$4,V53/2.54,IF($D$4='drop down choices'!$EE$5,V53*2.54,0))</f>
        <v>0</v>
      </c>
    </row>
    <row r="54" spans="1:44" s="107" customFormat="1" ht="25.9" customHeight="1">
      <c r="A54" s="105"/>
      <c r="B54" s="500" t="str">
        <f>IF('VENDOR INFORMATION'!$B$13="Germany","n/a",'Fields names'!$A$234)</f>
        <v>In Seam</v>
      </c>
      <c r="C54" s="500"/>
      <c r="D54" s="109" t="s">
        <v>284</v>
      </c>
      <c r="E54" s="129"/>
      <c r="F54" s="129"/>
      <c r="G54" s="129"/>
      <c r="H54" s="129"/>
      <c r="I54" s="129"/>
      <c r="J54" s="129"/>
      <c r="K54" s="129"/>
      <c r="L54" s="129"/>
      <c r="M54" s="129"/>
      <c r="N54" s="129"/>
      <c r="O54" s="129"/>
      <c r="P54" s="129"/>
      <c r="Q54" s="129"/>
      <c r="R54" s="129"/>
      <c r="S54" s="129"/>
      <c r="T54" s="129"/>
      <c r="U54" s="129"/>
      <c r="V54" s="129"/>
      <c r="W54" s="151" t="str">
        <f t="shared" si="8"/>
        <v>In Seam: / / / / / / / / / / / / / / / / / /</v>
      </c>
      <c r="X54" s="501" t="str">
        <f t="shared" si="6"/>
        <v>In Seam</v>
      </c>
      <c r="Y54" s="502"/>
      <c r="Z54" s="141" t="str">
        <f t="shared" si="7"/>
        <v>Select</v>
      </c>
      <c r="AA54" s="135">
        <f>IF($D$4='drop down choices'!$EE$4,E54/2.54,IF($D$4='drop down choices'!$EE$5,E54*2.54,0))</f>
        <v>0</v>
      </c>
      <c r="AB54" s="135">
        <f>IF($D$4='drop down choices'!$EE$4,F54/2.54,IF($D$4='drop down choices'!$EE$5,F54*2.54,0))</f>
        <v>0</v>
      </c>
      <c r="AC54" s="135">
        <f>IF($D$4='drop down choices'!$EE$4,G54/2.54,IF($D$4='drop down choices'!$EE$5,G54*2.54,0))</f>
        <v>0</v>
      </c>
      <c r="AD54" s="135">
        <f>IF($D$4='drop down choices'!$EE$4,H54/2.54,IF($D$4='drop down choices'!$EE$5,H54*2.54,0))</f>
        <v>0</v>
      </c>
      <c r="AE54" s="135">
        <f>IF($D$4='drop down choices'!$EE$4,I54/2.54,IF($D$4='drop down choices'!$EE$5,I54*2.54,0))</f>
        <v>0</v>
      </c>
      <c r="AF54" s="135">
        <f>IF($D$4='drop down choices'!$EE$4,J54/2.54,IF($D$4='drop down choices'!$EE$5,J54*2.54,0))</f>
        <v>0</v>
      </c>
      <c r="AG54" s="135">
        <f>IF($D$4='drop down choices'!$EE$4,K54/2.54,IF($D$4='drop down choices'!$EE$5,K54*2.54,0))</f>
        <v>0</v>
      </c>
      <c r="AH54" s="135">
        <f>IF($D$4='drop down choices'!$EE$4,L54/2.54,IF($D$4='drop down choices'!$EE$5,L54*2.54,0))</f>
        <v>0</v>
      </c>
      <c r="AI54" s="135">
        <f>IF($D$4='drop down choices'!$EE$4,M54/2.54,IF($D$4='drop down choices'!$EE$5,M54*2.54,0))</f>
        <v>0</v>
      </c>
      <c r="AJ54" s="135">
        <f>IF($D$4='drop down choices'!$EE$4,N54/2.54,IF($D$4='drop down choices'!$EE$5,N54*2.54,0))</f>
        <v>0</v>
      </c>
      <c r="AK54" s="135">
        <f>IF($D$4='drop down choices'!$EE$4,O54/2.54,IF($D$4='drop down choices'!$EE$5,O54*2.54,0))</f>
        <v>0</v>
      </c>
      <c r="AL54" s="135">
        <f>IF($D$4='drop down choices'!$EE$4,P54/2.54,IF($D$4='drop down choices'!$EE$5,P54*2.54,0))</f>
        <v>0</v>
      </c>
      <c r="AM54" s="135">
        <f>IF($D$4='drop down choices'!$EE$4,Q54/2.54,IF($D$4='drop down choices'!$EE$5,Q54*2.54,0))</f>
        <v>0</v>
      </c>
      <c r="AN54" s="135">
        <f>IF($D$4='drop down choices'!$EE$4,R54/2.54,IF($D$4='drop down choices'!$EE$5,R54*2.54,0))</f>
        <v>0</v>
      </c>
      <c r="AO54" s="135">
        <f>IF($D$4='drop down choices'!$EE$4,S54/2.54,IF($D$4='drop down choices'!$EE$5,S54*2.54,0))</f>
        <v>0</v>
      </c>
      <c r="AP54" s="135">
        <f>IF($D$4='drop down choices'!$EE$4,T54/2.54,IF($D$4='drop down choices'!$EE$5,T54*2.54,0))</f>
        <v>0</v>
      </c>
      <c r="AQ54" s="135">
        <f>IF($D$4='drop down choices'!$EE$4,U54/2.54,IF($D$4='drop down choices'!$EE$5,U54*2.54,0))</f>
        <v>0</v>
      </c>
      <c r="AR54" s="135">
        <f>IF($D$4='drop down choices'!$EE$4,V54/2.54,IF($D$4='drop down choices'!$EE$5,V54*2.54,0))</f>
        <v>0</v>
      </c>
    </row>
    <row r="55" spans="1:44" s="107" customFormat="1" ht="25.5" customHeight="1">
      <c r="A55" s="105"/>
      <c r="B55" s="500" t="str">
        <f>IF('VENDOR INFORMATION'!$B$13="Germany","n/a",'Fields names'!$A$235)</f>
        <v>Out Seam</v>
      </c>
      <c r="C55" s="500"/>
      <c r="D55" s="109" t="s">
        <v>284</v>
      </c>
      <c r="E55" s="130"/>
      <c r="F55" s="130"/>
      <c r="G55" s="130"/>
      <c r="H55" s="130"/>
      <c r="I55" s="130"/>
      <c r="J55" s="130"/>
      <c r="K55" s="130"/>
      <c r="L55" s="130"/>
      <c r="M55" s="130"/>
      <c r="N55" s="130"/>
      <c r="O55" s="130"/>
      <c r="P55" s="130"/>
      <c r="Q55" s="130"/>
      <c r="R55" s="130"/>
      <c r="S55" s="130"/>
      <c r="T55" s="130"/>
      <c r="U55" s="130"/>
      <c r="V55" s="130"/>
      <c r="W55" s="151" t="str">
        <f t="shared" si="8"/>
        <v>Out Seam: / / / / / / / / / / / / / / / / / /</v>
      </c>
      <c r="X55" s="501" t="str">
        <f t="shared" si="6"/>
        <v>Out Seam</v>
      </c>
      <c r="Y55" s="502"/>
      <c r="Z55" s="141" t="str">
        <f t="shared" si="7"/>
        <v>Select</v>
      </c>
      <c r="AA55" s="138">
        <f>IF($D$4='drop down choices'!$EE$4,E55/2.54,IF($D$4='drop down choices'!$EE$5,E55*2.54,0))</f>
        <v>0</v>
      </c>
      <c r="AB55" s="138">
        <f>IF($D$4='drop down choices'!$EE$4,F55/2.54,IF($D$4='drop down choices'!$EE$5,F55*2.54,0))</f>
        <v>0</v>
      </c>
      <c r="AC55" s="138">
        <f>IF($D$4='drop down choices'!$EE$4,G55/2.54,IF($D$4='drop down choices'!$EE$5,G55*2.54,0))</f>
        <v>0</v>
      </c>
      <c r="AD55" s="138">
        <f>IF($D$4='drop down choices'!$EE$4,H55/2.54,IF($D$4='drop down choices'!$EE$5,H55*2.54,0))</f>
        <v>0</v>
      </c>
      <c r="AE55" s="138">
        <f>IF($D$4='drop down choices'!$EE$4,I55/2.54,IF($D$4='drop down choices'!$EE$5,I55*2.54,0))</f>
        <v>0</v>
      </c>
      <c r="AF55" s="138">
        <f>IF($D$4='drop down choices'!$EE$4,J55/2.54,IF($D$4='drop down choices'!$EE$5,J55*2.54,0))</f>
        <v>0</v>
      </c>
      <c r="AG55" s="138">
        <f>IF($D$4='drop down choices'!$EE$4,K55/2.54,IF($D$4='drop down choices'!$EE$5,K55*2.54,0))</f>
        <v>0</v>
      </c>
      <c r="AH55" s="138">
        <f>IF($D$4='drop down choices'!$EE$4,L55/2.54,IF($D$4='drop down choices'!$EE$5,L55*2.54,0))</f>
        <v>0</v>
      </c>
      <c r="AI55" s="138">
        <f>IF($D$4='drop down choices'!$EE$4,M55/2.54,IF($D$4='drop down choices'!$EE$5,M55*2.54,0))</f>
        <v>0</v>
      </c>
      <c r="AJ55" s="138">
        <f>IF($D$4='drop down choices'!$EE$4,N55/2.54,IF($D$4='drop down choices'!$EE$5,N55*2.54,0))</f>
        <v>0</v>
      </c>
      <c r="AK55" s="138">
        <f>IF($D$4='drop down choices'!$EE$4,O55/2.54,IF($D$4='drop down choices'!$EE$5,O55*2.54,0))</f>
        <v>0</v>
      </c>
      <c r="AL55" s="138">
        <f>IF($D$4='drop down choices'!$EE$4,P55/2.54,IF($D$4='drop down choices'!$EE$5,P55*2.54,0))</f>
        <v>0</v>
      </c>
      <c r="AM55" s="138">
        <f>IF($D$4='drop down choices'!$EE$4,Q55/2.54,IF($D$4='drop down choices'!$EE$5,Q55*2.54,0))</f>
        <v>0</v>
      </c>
      <c r="AN55" s="138">
        <f>IF($D$4='drop down choices'!$EE$4,R55/2.54,IF($D$4='drop down choices'!$EE$5,R55*2.54,0))</f>
        <v>0</v>
      </c>
      <c r="AO55" s="138">
        <f>IF($D$4='drop down choices'!$EE$4,S55/2.54,IF($D$4='drop down choices'!$EE$5,S55*2.54,0))</f>
        <v>0</v>
      </c>
      <c r="AP55" s="138">
        <f>IF($D$4='drop down choices'!$EE$4,T55/2.54,IF($D$4='drop down choices'!$EE$5,T55*2.54,0))</f>
        <v>0</v>
      </c>
      <c r="AQ55" s="138">
        <f>IF($D$4='drop down choices'!$EE$4,U55/2.54,IF($D$4='drop down choices'!$EE$5,U55*2.54,0))</f>
        <v>0</v>
      </c>
      <c r="AR55" s="138">
        <f>IF($D$4='drop down choices'!$EE$4,V55/2.54,IF($D$4='drop down choices'!$EE$5,V55*2.54,0))</f>
        <v>0</v>
      </c>
    </row>
    <row r="56" spans="1:44" hidden="1"/>
    <row r="57" spans="1:44" hidden="1"/>
    <row r="58" spans="1:44" hidden="1"/>
    <row r="59" spans="1:44" hidden="1"/>
    <row r="60" spans="1:44" hidden="1"/>
    <row r="61" spans="1:44" hidden="1"/>
    <row r="62" spans="1:44">
      <c r="A62" s="3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row>
    <row r="63" spans="1:44" ht="10.5" customHeight="1">
      <c r="A63" s="315"/>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row>
    <row r="64" spans="1:44" s="106" customFormat="1" ht="15" customHeight="1">
      <c r="A64" s="105"/>
      <c r="B64" s="131">
        <f>'PRODUCT INFORMATION'!A63</f>
        <v>0</v>
      </c>
      <c r="C64" s="139" t="str">
        <f>'Fields names'!$A$179</f>
        <v>Unit</v>
      </c>
      <c r="D64" s="109" t="s">
        <v>2027</v>
      </c>
      <c r="E64" s="108"/>
      <c r="F64" s="108"/>
      <c r="G64" s="108"/>
      <c r="H64" s="131"/>
      <c r="I64" s="131"/>
      <c r="J64" s="131"/>
      <c r="K64" s="131"/>
      <c r="L64" s="131"/>
      <c r="M64" s="131"/>
      <c r="N64" s="132"/>
      <c r="O64" s="132"/>
      <c r="P64" s="132"/>
      <c r="Q64" s="132"/>
      <c r="R64" s="132"/>
      <c r="S64" s="132"/>
      <c r="T64" s="132"/>
      <c r="U64" s="132"/>
      <c r="V64" s="132"/>
      <c r="W64" s="149" t="s">
        <v>1495</v>
      </c>
      <c r="X64" s="105"/>
      <c r="Y64" s="139" t="str">
        <f>C64</f>
        <v>Unit</v>
      </c>
      <c r="Z64" s="133" t="str">
        <f>IF(D64='drop down choices'!EE64,'drop down choices'!EE65,IF(D64='drop down choices'!EE65,'drop down choices'!EE64,"n/a"))</f>
        <v>n/a</v>
      </c>
      <c r="AC64" s="107"/>
      <c r="AD64" s="105"/>
      <c r="AE64" s="105"/>
      <c r="AF64" s="105"/>
      <c r="AG64" s="105"/>
      <c r="AH64" s="105"/>
      <c r="AI64" s="105"/>
      <c r="AJ64" s="105"/>
      <c r="AK64" s="105"/>
      <c r="AL64" s="105"/>
      <c r="AM64" s="105"/>
      <c r="AN64" s="105"/>
      <c r="AO64" s="105"/>
      <c r="AP64" s="105"/>
      <c r="AQ64" s="105"/>
      <c r="AR64" s="105"/>
    </row>
    <row r="65" spans="1:44" s="106" customFormat="1" ht="6" customHeight="1" thickBot="1">
      <c r="A65" s="105"/>
      <c r="B65" s="131"/>
      <c r="C65" s="131"/>
      <c r="D65" s="131"/>
      <c r="E65" s="131"/>
      <c r="F65" s="131"/>
      <c r="G65" s="131"/>
      <c r="H65" s="131"/>
      <c r="I65" s="131"/>
      <c r="J65" s="131"/>
      <c r="K65" s="131"/>
      <c r="L65" s="131"/>
      <c r="M65" s="131"/>
      <c r="N65" s="132"/>
      <c r="O65" s="132"/>
      <c r="P65" s="132"/>
      <c r="Q65" s="132"/>
      <c r="R65" s="132"/>
      <c r="S65" s="132"/>
      <c r="T65" s="132"/>
      <c r="U65" s="132"/>
      <c r="V65" s="132"/>
      <c r="W65" s="150" t="s">
        <v>2281</v>
      </c>
      <c r="X65" s="105"/>
      <c r="Y65" s="105"/>
      <c r="Z65" s="105"/>
      <c r="AA65" s="105"/>
      <c r="AB65" s="105"/>
      <c r="AC65" s="105"/>
      <c r="AD65" s="105"/>
      <c r="AE65" s="105"/>
      <c r="AF65" s="105"/>
      <c r="AG65" s="105"/>
      <c r="AH65" s="105"/>
      <c r="AI65" s="105"/>
      <c r="AJ65" s="105"/>
      <c r="AK65" s="105"/>
      <c r="AL65" s="105"/>
      <c r="AM65" s="105"/>
      <c r="AN65" s="105"/>
      <c r="AO65" s="105"/>
      <c r="AP65" s="105"/>
      <c r="AQ65" s="105"/>
      <c r="AR65" s="105"/>
    </row>
    <row r="66" spans="1:44" s="107" customFormat="1" ht="23.25" customHeight="1">
      <c r="A66" s="105"/>
      <c r="B66" s="503" t="str">
        <f>IF('VENDOR INFORMATION'!$B$13="Germany","n/a",'Fields names'!$A$193)</f>
        <v>SIZE</v>
      </c>
      <c r="C66" s="504"/>
      <c r="D66" s="126" t="str">
        <f>IF('VENDOR INFORMATION'!$B$13="Germany","n/a",'Fields names'!$A$69)</f>
        <v>Type</v>
      </c>
      <c r="E66" s="126"/>
      <c r="F66" s="126"/>
      <c r="G66" s="126"/>
      <c r="H66" s="126"/>
      <c r="I66" s="126"/>
      <c r="J66" s="126"/>
      <c r="K66" s="126"/>
      <c r="L66" s="126"/>
      <c r="M66" s="126"/>
      <c r="N66" s="127"/>
      <c r="O66" s="127"/>
      <c r="P66" s="127"/>
      <c r="Q66" s="127"/>
      <c r="R66" s="127"/>
      <c r="S66" s="127"/>
      <c r="T66" s="127"/>
      <c r="U66" s="127"/>
      <c r="V66" s="127"/>
      <c r="W66" s="149" t="s">
        <v>2282</v>
      </c>
      <c r="X66" s="505" t="str">
        <f t="shared" ref="X66:X75" si="9">B66</f>
        <v>SIZE</v>
      </c>
      <c r="Y66" s="506"/>
      <c r="Z66" s="140" t="str">
        <f t="shared" ref="Z66:Z75" si="10">D66</f>
        <v>Type</v>
      </c>
      <c r="AA66" s="134">
        <f>IF('VENDOR INFORMATION'!$B$13="Germany","n/a",E66)</f>
        <v>0</v>
      </c>
      <c r="AB66" s="134">
        <f>IF('VENDOR INFORMATION'!$B$13="Germany","n/a",F66)</f>
        <v>0</v>
      </c>
      <c r="AC66" s="134">
        <f>IF('VENDOR INFORMATION'!$B$13="Germany","n/a",G66)</f>
        <v>0</v>
      </c>
      <c r="AD66" s="134">
        <f>IF('VENDOR INFORMATION'!$B$13="Germany","n/a",H66)</f>
        <v>0</v>
      </c>
      <c r="AE66" s="134">
        <f>IF('VENDOR INFORMATION'!$B$13="Germany","n/a",I66)</f>
        <v>0</v>
      </c>
      <c r="AF66" s="134">
        <f>IF('VENDOR INFORMATION'!$B$13="Germany","n/a",J66)</f>
        <v>0</v>
      </c>
      <c r="AG66" s="134">
        <f>IF('VENDOR INFORMATION'!$B$13="Germany","n/a",K66)</f>
        <v>0</v>
      </c>
      <c r="AH66" s="134">
        <f>IF('VENDOR INFORMATION'!$B$13="Germany","n/a",L66)</f>
        <v>0</v>
      </c>
      <c r="AI66" s="134">
        <f>IF('VENDOR INFORMATION'!$B$13="Germany","n/a",M66)</f>
        <v>0</v>
      </c>
      <c r="AJ66" s="134">
        <f>IF('VENDOR INFORMATION'!$B$13="Germany","n/a",N66)</f>
        <v>0</v>
      </c>
      <c r="AK66" s="134">
        <f>IF('VENDOR INFORMATION'!$B$13="Germany","n/a",O66)</f>
        <v>0</v>
      </c>
      <c r="AL66" s="134">
        <f>IF('VENDOR INFORMATION'!$B$13="Germany","n/a",P66)</f>
        <v>0</v>
      </c>
      <c r="AM66" s="134">
        <f>IF('VENDOR INFORMATION'!$B$13="Germany","n/a",Q66)</f>
        <v>0</v>
      </c>
      <c r="AN66" s="134">
        <f>IF('VENDOR INFORMATION'!$B$13="Germany","n/a",R66)</f>
        <v>0</v>
      </c>
      <c r="AO66" s="134">
        <f>IF('VENDOR INFORMATION'!$B$13="Germany","n/a",S66)</f>
        <v>0</v>
      </c>
      <c r="AP66" s="134">
        <f>IF('VENDOR INFORMATION'!$B$13="Germany","n/a",T66)</f>
        <v>0</v>
      </c>
      <c r="AQ66" s="134">
        <f>IF('VENDOR INFORMATION'!$B$13="Germany","n/a",U66)</f>
        <v>0</v>
      </c>
      <c r="AR66" s="134">
        <f>IF('VENDOR INFORMATION'!$B$13="Germany","n/a",V66)</f>
        <v>0</v>
      </c>
    </row>
    <row r="67" spans="1:44" s="107" customFormat="1" ht="25.9" customHeight="1">
      <c r="A67" s="105"/>
      <c r="B67" s="500" t="str">
        <f>IF('VENDOR INFORMATION'!$B$13="Germany","n/a",'Fields names'!$A$227)</f>
        <v>Shoulder</v>
      </c>
      <c r="C67" s="500"/>
      <c r="D67" s="109" t="s">
        <v>284</v>
      </c>
      <c r="E67" s="128"/>
      <c r="F67" s="128"/>
      <c r="G67" s="128"/>
      <c r="H67" s="128"/>
      <c r="I67" s="128"/>
      <c r="J67" s="128"/>
      <c r="K67" s="128"/>
      <c r="L67" s="128"/>
      <c r="M67" s="128"/>
      <c r="N67" s="128"/>
      <c r="O67" s="128"/>
      <c r="P67" s="128"/>
      <c r="Q67" s="128"/>
      <c r="R67" s="128"/>
      <c r="S67" s="128"/>
      <c r="T67" s="128"/>
      <c r="U67" s="128"/>
      <c r="V67" s="128"/>
      <c r="W67" s="151" t="str">
        <f>_xlfn.CONCAT(B67,$W$6,$E$6,$W$5,E67,$W$4,$F$6,$W$5,F67,$W$4,$G$6,$W$5,G67,$W$4,$H$6,$W$5,H67,$W$4,$I$6,$W$5,I67,$W$4,$J$6,$W$5,J67,$W$4,$K$6,$W$5,K67,$W$4,$L$6,$W$5,L67,$W$4,$M$6,$W$5,M67,$W$4,$N$6,$W$5,N67,$W$4,$O$6,$W$5,O67,$W$4,$P$6,$W$5,P67,$W$4,$Q$6,$W$5,Q67,$W$4,$R$6,$W$5,R67,$W$4,$S$6,$W$5,S67,$W$4,$T$6,$W$5,T67,$W$4,$U$6,$W$5,U67,$W$4,$V$6,$W$5,V67)</f>
        <v>Shoulder: / / / / / / / / / / / / / / / / / /</v>
      </c>
      <c r="X67" s="501" t="str">
        <f t="shared" si="9"/>
        <v>Shoulder</v>
      </c>
      <c r="Y67" s="502"/>
      <c r="Z67" s="141" t="str">
        <f t="shared" si="10"/>
        <v>Select</v>
      </c>
      <c r="AA67" s="135">
        <f>IF($D$4='drop down choices'!$EE$4,E67/2.54,IF($D$4='drop down choices'!$EE$5,E67*2.54,0))</f>
        <v>0</v>
      </c>
      <c r="AB67" s="135">
        <f>IF($D$4='drop down choices'!$EE$4,F67/2.54,IF($D$4='drop down choices'!$EE$5,F67*2.54,0))</f>
        <v>0</v>
      </c>
      <c r="AC67" s="135">
        <f>IF($D$4='drop down choices'!$EE$4,G67/2.54,IF($D$4='drop down choices'!$EE$5,G67*2.54,0))</f>
        <v>0</v>
      </c>
      <c r="AD67" s="135">
        <f>IF($D$4='drop down choices'!$EE$4,H67/2.54,IF($D$4='drop down choices'!$EE$5,H67*2.54,0))</f>
        <v>0</v>
      </c>
      <c r="AE67" s="135">
        <f>IF($D$4='drop down choices'!$EE$4,I67/2.54,IF($D$4='drop down choices'!$EE$5,I67*2.54,0))</f>
        <v>0</v>
      </c>
      <c r="AF67" s="135">
        <f>IF($D$4='drop down choices'!$EE$4,J67/2.54,IF($D$4='drop down choices'!$EE$5,J67*2.54,0))</f>
        <v>0</v>
      </c>
      <c r="AG67" s="135">
        <f>IF($D$4='drop down choices'!$EE$4,K67/2.54,IF($D$4='drop down choices'!$EE$5,K67*2.54,0))</f>
        <v>0</v>
      </c>
      <c r="AH67" s="135">
        <f>IF($D$4='drop down choices'!$EE$4,L67/2.54,IF($D$4='drop down choices'!$EE$5,L67*2.54,0))</f>
        <v>0</v>
      </c>
      <c r="AI67" s="135">
        <f>IF($D$4='drop down choices'!$EE$4,M67/2.54,IF($D$4='drop down choices'!$EE$5,M67*2.54,0))</f>
        <v>0</v>
      </c>
      <c r="AJ67" s="135">
        <f>IF($D$4='drop down choices'!$EE$4,N67/2.54,IF($D$4='drop down choices'!$EE$5,N67*2.54,0))</f>
        <v>0</v>
      </c>
      <c r="AK67" s="135">
        <f>IF($D$4='drop down choices'!$EE$4,O67/2.54,IF($D$4='drop down choices'!$EE$5,O67*2.54,0))</f>
        <v>0</v>
      </c>
      <c r="AL67" s="135">
        <f>IF($D$4='drop down choices'!$EE$4,P67/2.54,IF($D$4='drop down choices'!$EE$5,P67*2.54,0))</f>
        <v>0</v>
      </c>
      <c r="AM67" s="135">
        <f>IF($D$4='drop down choices'!$EE$4,Q67/2.54,IF($D$4='drop down choices'!$EE$5,Q67*2.54,0))</f>
        <v>0</v>
      </c>
      <c r="AN67" s="135">
        <f>IF($D$4='drop down choices'!$EE$4,R67/2.54,IF($D$4='drop down choices'!$EE$5,R67*2.54,0))</f>
        <v>0</v>
      </c>
      <c r="AO67" s="135">
        <f>IF($D$4='drop down choices'!$EE$4,S67/2.54,IF($D$4='drop down choices'!$EE$5,S67*2.54,0))</f>
        <v>0</v>
      </c>
      <c r="AP67" s="135">
        <f>IF($D$4='drop down choices'!$EE$4,T67/2.54,IF($D$4='drop down choices'!$EE$5,T67*2.54,0))</f>
        <v>0</v>
      </c>
      <c r="AQ67" s="135">
        <f>IF($D$4='drop down choices'!$EE$4,U67/2.54,IF($D$4='drop down choices'!$EE$5,U67*2.54,0))</f>
        <v>0</v>
      </c>
      <c r="AR67" s="135">
        <f>IF($D$4='drop down choices'!$EE$4,V67/2.54,IF($D$4='drop down choices'!$EE$5,V67*2.54,0))</f>
        <v>0</v>
      </c>
    </row>
    <row r="68" spans="1:44" s="107" customFormat="1" ht="25.9" customHeight="1">
      <c r="A68" s="105"/>
      <c r="B68" s="500" t="str">
        <f>IF('VENDOR INFORMATION'!$B$13="Germany","n/a",'Fields names'!$A$228)</f>
        <v>Chest/Bust</v>
      </c>
      <c r="C68" s="500"/>
      <c r="D68" s="109" t="s">
        <v>284</v>
      </c>
      <c r="E68" s="129"/>
      <c r="F68" s="129"/>
      <c r="G68" s="129"/>
      <c r="H68" s="129"/>
      <c r="I68" s="129"/>
      <c r="J68" s="129"/>
      <c r="K68" s="129"/>
      <c r="L68" s="129"/>
      <c r="M68" s="129"/>
      <c r="N68" s="129"/>
      <c r="O68" s="129"/>
      <c r="P68" s="129"/>
      <c r="Q68" s="129"/>
      <c r="R68" s="129"/>
      <c r="S68" s="129"/>
      <c r="T68" s="129"/>
      <c r="U68" s="129"/>
      <c r="V68" s="129"/>
      <c r="W68" s="151" t="str">
        <f t="shared" ref="W68:W75" si="11">_xlfn.CONCAT(B68,$W$6,$E$6,$W$5,E68,$W$4,$F$6,$W$5,F68,$W$4,$G$6,$W$5,G68,$W$4,$H$6,$W$5,H68,$W$4,$I$6,$W$5,I68,$W$4,$J$6,$W$5,J68,$W$4,$K$6,$W$5,K68,$W$4,$L$6,$W$5,L68,$W$4,$M$6,$W$5,M68,$W$4,$N$6,$W$5,N68,$W$4,$O$6,$W$5,O68,$W$4,$P$6,$W$5,P68,$W$4,$Q$6,$W$5,Q68,$W$4,$R$6,$W$5,R68,$W$4,$S$6,$W$5,S68,$W$4,$T$6,$W$5,T68,$W$4,$U$6,$W$5,U68,$W$4,$V$6,$W$5,V68)</f>
        <v>Chest/Bust: / / / / / / / / / / / / / / / / / /</v>
      </c>
      <c r="X68" s="501" t="str">
        <f t="shared" si="9"/>
        <v>Chest/Bust</v>
      </c>
      <c r="Y68" s="502"/>
      <c r="Z68" s="141" t="str">
        <f t="shared" si="10"/>
        <v>Select</v>
      </c>
      <c r="AA68" s="135">
        <f>IF($D$4='drop down choices'!$EE$4,E68/2.54,IF($D$4='drop down choices'!$EE$5,E68*2.54,0))</f>
        <v>0</v>
      </c>
      <c r="AB68" s="135">
        <f>IF($D$4='drop down choices'!$EE$4,F68/2.54,IF($D$4='drop down choices'!$EE$5,F68*2.54,0))</f>
        <v>0</v>
      </c>
      <c r="AC68" s="135">
        <f>IF($D$4='drop down choices'!$EE$4,G68/2.54,IF($D$4='drop down choices'!$EE$5,G68*2.54,0))</f>
        <v>0</v>
      </c>
      <c r="AD68" s="135">
        <f>IF($D$4='drop down choices'!$EE$4,H68/2.54,IF($D$4='drop down choices'!$EE$5,H68*2.54,0))</f>
        <v>0</v>
      </c>
      <c r="AE68" s="135">
        <f>IF($D$4='drop down choices'!$EE$4,I68/2.54,IF($D$4='drop down choices'!$EE$5,I68*2.54,0))</f>
        <v>0</v>
      </c>
      <c r="AF68" s="135">
        <f>IF($D$4='drop down choices'!$EE$4,J68/2.54,IF($D$4='drop down choices'!$EE$5,J68*2.54,0))</f>
        <v>0</v>
      </c>
      <c r="AG68" s="135">
        <f>IF($D$4='drop down choices'!$EE$4,K68/2.54,IF($D$4='drop down choices'!$EE$5,K68*2.54,0))</f>
        <v>0</v>
      </c>
      <c r="AH68" s="135">
        <f>IF($D$4='drop down choices'!$EE$4,L68/2.54,IF($D$4='drop down choices'!$EE$5,L68*2.54,0))</f>
        <v>0</v>
      </c>
      <c r="AI68" s="135">
        <f>IF($D$4='drop down choices'!$EE$4,M68/2.54,IF($D$4='drop down choices'!$EE$5,M68*2.54,0))</f>
        <v>0</v>
      </c>
      <c r="AJ68" s="135">
        <f>IF($D$4='drop down choices'!$EE$4,N68/2.54,IF($D$4='drop down choices'!$EE$5,N68*2.54,0))</f>
        <v>0</v>
      </c>
      <c r="AK68" s="135">
        <f>IF($D$4='drop down choices'!$EE$4,O68/2.54,IF($D$4='drop down choices'!$EE$5,O68*2.54,0))</f>
        <v>0</v>
      </c>
      <c r="AL68" s="135">
        <f>IF($D$4='drop down choices'!$EE$4,P68/2.54,IF($D$4='drop down choices'!$EE$5,P68*2.54,0))</f>
        <v>0</v>
      </c>
      <c r="AM68" s="135">
        <f>IF($D$4='drop down choices'!$EE$4,Q68/2.54,IF($D$4='drop down choices'!$EE$5,Q68*2.54,0))</f>
        <v>0</v>
      </c>
      <c r="AN68" s="135">
        <f>IF($D$4='drop down choices'!$EE$4,R68/2.54,IF($D$4='drop down choices'!$EE$5,R68*2.54,0))</f>
        <v>0</v>
      </c>
      <c r="AO68" s="135">
        <f>IF($D$4='drop down choices'!$EE$4,S68/2.54,IF($D$4='drop down choices'!$EE$5,S68*2.54,0))</f>
        <v>0</v>
      </c>
      <c r="AP68" s="135">
        <f>IF($D$4='drop down choices'!$EE$4,T68/2.54,IF($D$4='drop down choices'!$EE$5,T68*2.54,0))</f>
        <v>0</v>
      </c>
      <c r="AQ68" s="135">
        <f>IF($D$4='drop down choices'!$EE$4,U68/2.54,IF($D$4='drop down choices'!$EE$5,U68*2.54,0))</f>
        <v>0</v>
      </c>
      <c r="AR68" s="135">
        <f>IF($D$4='drop down choices'!$EE$4,V68/2.54,IF($D$4='drop down choices'!$EE$5,V68*2.54,0))</f>
        <v>0</v>
      </c>
    </row>
    <row r="69" spans="1:44" s="107" customFormat="1" ht="25.9" customHeight="1">
      <c r="A69" s="105"/>
      <c r="B69" s="500" t="str">
        <f>IF('VENDOR INFORMATION'!$B$13="Germany","n/a",'Fields names'!$A$229)</f>
        <v>Waist</v>
      </c>
      <c r="C69" s="500"/>
      <c r="D69" s="109" t="s">
        <v>284</v>
      </c>
      <c r="E69" s="129"/>
      <c r="F69" s="129"/>
      <c r="G69" s="129"/>
      <c r="H69" s="129"/>
      <c r="I69" s="129"/>
      <c r="J69" s="129"/>
      <c r="K69" s="129"/>
      <c r="L69" s="129"/>
      <c r="M69" s="129"/>
      <c r="N69" s="129"/>
      <c r="O69" s="129"/>
      <c r="P69" s="129"/>
      <c r="Q69" s="129"/>
      <c r="R69" s="129"/>
      <c r="S69" s="129"/>
      <c r="T69" s="129"/>
      <c r="U69" s="129"/>
      <c r="V69" s="129"/>
      <c r="W69" s="151" t="str">
        <f t="shared" si="11"/>
        <v>Waist: / / / / / / / / / / / / / / / / / /</v>
      </c>
      <c r="X69" s="501" t="str">
        <f t="shared" si="9"/>
        <v>Waist</v>
      </c>
      <c r="Y69" s="502"/>
      <c r="Z69" s="141" t="str">
        <f t="shared" si="10"/>
        <v>Select</v>
      </c>
      <c r="AA69" s="135">
        <f>IF($D$4='drop down choices'!$EE$4,E69/2.54,IF($D$4='drop down choices'!$EE$5,E69*2.54,0))</f>
        <v>0</v>
      </c>
      <c r="AB69" s="135">
        <f>IF($D$4='drop down choices'!$EE$4,F69/2.54,IF($D$4='drop down choices'!$EE$5,F69*2.54,0))</f>
        <v>0</v>
      </c>
      <c r="AC69" s="135">
        <f>IF($D$4='drop down choices'!$EE$4,G69/2.54,IF($D$4='drop down choices'!$EE$5,G69*2.54,0))</f>
        <v>0</v>
      </c>
      <c r="AD69" s="135">
        <f>IF($D$4='drop down choices'!$EE$4,H69/2.54,IF($D$4='drop down choices'!$EE$5,H69*2.54,0))</f>
        <v>0</v>
      </c>
      <c r="AE69" s="135">
        <f>IF($D$4='drop down choices'!$EE$4,I69/2.54,IF($D$4='drop down choices'!$EE$5,I69*2.54,0))</f>
        <v>0</v>
      </c>
      <c r="AF69" s="135">
        <f>IF($D$4='drop down choices'!$EE$4,J69/2.54,IF($D$4='drop down choices'!$EE$5,J69*2.54,0))</f>
        <v>0</v>
      </c>
      <c r="AG69" s="135">
        <f>IF($D$4='drop down choices'!$EE$4,K69/2.54,IF($D$4='drop down choices'!$EE$5,K69*2.54,0))</f>
        <v>0</v>
      </c>
      <c r="AH69" s="135">
        <f>IF($D$4='drop down choices'!$EE$4,L69/2.54,IF($D$4='drop down choices'!$EE$5,L69*2.54,0))</f>
        <v>0</v>
      </c>
      <c r="AI69" s="135">
        <f>IF($D$4='drop down choices'!$EE$4,M69/2.54,IF($D$4='drop down choices'!$EE$5,M69*2.54,0))</f>
        <v>0</v>
      </c>
      <c r="AJ69" s="135">
        <f>IF($D$4='drop down choices'!$EE$4,N69/2.54,IF($D$4='drop down choices'!$EE$5,N69*2.54,0))</f>
        <v>0</v>
      </c>
      <c r="AK69" s="135">
        <f>IF($D$4='drop down choices'!$EE$4,O69/2.54,IF($D$4='drop down choices'!$EE$5,O69*2.54,0))</f>
        <v>0</v>
      </c>
      <c r="AL69" s="135">
        <f>IF($D$4='drop down choices'!$EE$4,P69/2.54,IF($D$4='drop down choices'!$EE$5,P69*2.54,0))</f>
        <v>0</v>
      </c>
      <c r="AM69" s="135">
        <f>IF($D$4='drop down choices'!$EE$4,Q69/2.54,IF($D$4='drop down choices'!$EE$5,Q69*2.54,0))</f>
        <v>0</v>
      </c>
      <c r="AN69" s="135">
        <f>IF($D$4='drop down choices'!$EE$4,R69/2.54,IF($D$4='drop down choices'!$EE$5,R69*2.54,0))</f>
        <v>0</v>
      </c>
      <c r="AO69" s="135">
        <f>IF($D$4='drop down choices'!$EE$4,S69/2.54,IF($D$4='drop down choices'!$EE$5,S69*2.54,0))</f>
        <v>0</v>
      </c>
      <c r="AP69" s="135">
        <f>IF($D$4='drop down choices'!$EE$4,T69/2.54,IF($D$4='drop down choices'!$EE$5,T69*2.54,0))</f>
        <v>0</v>
      </c>
      <c r="AQ69" s="135">
        <f>IF($D$4='drop down choices'!$EE$4,U69/2.54,IF($D$4='drop down choices'!$EE$5,U69*2.54,0))</f>
        <v>0</v>
      </c>
      <c r="AR69" s="135">
        <f>IF($D$4='drop down choices'!$EE$4,V69/2.54,IF($D$4='drop down choices'!$EE$5,V69*2.54,0))</f>
        <v>0</v>
      </c>
    </row>
    <row r="70" spans="1:44" s="107" customFormat="1" ht="25.9" customHeight="1">
      <c r="A70" s="105"/>
      <c r="B70" s="500" t="str">
        <f>IF('VENDOR INFORMATION'!$B$13="Germany","n/a",'Fields names'!$A$230)</f>
        <v>Hip</v>
      </c>
      <c r="C70" s="500"/>
      <c r="D70" s="109" t="s">
        <v>284</v>
      </c>
      <c r="E70" s="129"/>
      <c r="F70" s="129"/>
      <c r="G70" s="129"/>
      <c r="H70" s="129"/>
      <c r="I70" s="129"/>
      <c r="J70" s="129"/>
      <c r="K70" s="129"/>
      <c r="L70" s="129"/>
      <c r="M70" s="129"/>
      <c r="N70" s="129"/>
      <c r="O70" s="129"/>
      <c r="P70" s="129"/>
      <c r="Q70" s="129"/>
      <c r="R70" s="129"/>
      <c r="S70" s="129"/>
      <c r="T70" s="129"/>
      <c r="U70" s="129"/>
      <c r="V70" s="129"/>
      <c r="W70" s="151" t="str">
        <f t="shared" si="11"/>
        <v>Hip: / / / / / / / / / / / / / / / / / /</v>
      </c>
      <c r="X70" s="501" t="str">
        <f t="shared" si="9"/>
        <v>Hip</v>
      </c>
      <c r="Y70" s="502"/>
      <c r="Z70" s="141" t="str">
        <f t="shared" si="10"/>
        <v>Select</v>
      </c>
      <c r="AA70" s="135">
        <f>IF($D$4='drop down choices'!$EE$4,E70/2.54,IF($D$4='drop down choices'!$EE$5,E70*2.54,0))</f>
        <v>0</v>
      </c>
      <c r="AB70" s="135">
        <f>IF($D$4='drop down choices'!$EE$4,F70/2.54,IF($D$4='drop down choices'!$EE$5,F70*2.54,0))</f>
        <v>0</v>
      </c>
      <c r="AC70" s="135">
        <f>IF($D$4='drop down choices'!$EE$4,G70/2.54,IF($D$4='drop down choices'!$EE$5,G70*2.54,0))</f>
        <v>0</v>
      </c>
      <c r="AD70" s="135">
        <f>IF($D$4='drop down choices'!$EE$4,H70/2.54,IF($D$4='drop down choices'!$EE$5,H70*2.54,0))</f>
        <v>0</v>
      </c>
      <c r="AE70" s="135">
        <f>IF($D$4='drop down choices'!$EE$4,I70/2.54,IF($D$4='drop down choices'!$EE$5,I70*2.54,0))</f>
        <v>0</v>
      </c>
      <c r="AF70" s="135">
        <f>IF($D$4='drop down choices'!$EE$4,J70/2.54,IF($D$4='drop down choices'!$EE$5,J70*2.54,0))</f>
        <v>0</v>
      </c>
      <c r="AG70" s="135">
        <f>IF($D$4='drop down choices'!$EE$4,K70/2.54,IF($D$4='drop down choices'!$EE$5,K70*2.54,0))</f>
        <v>0</v>
      </c>
      <c r="AH70" s="135">
        <f>IF($D$4='drop down choices'!$EE$4,L70/2.54,IF($D$4='drop down choices'!$EE$5,L70*2.54,0))</f>
        <v>0</v>
      </c>
      <c r="AI70" s="135">
        <f>IF($D$4='drop down choices'!$EE$4,M70/2.54,IF($D$4='drop down choices'!$EE$5,M70*2.54,0))</f>
        <v>0</v>
      </c>
      <c r="AJ70" s="135">
        <f>IF($D$4='drop down choices'!$EE$4,N70/2.54,IF($D$4='drop down choices'!$EE$5,N70*2.54,0))</f>
        <v>0</v>
      </c>
      <c r="AK70" s="135">
        <f>IF($D$4='drop down choices'!$EE$4,O70/2.54,IF($D$4='drop down choices'!$EE$5,O70*2.54,0))</f>
        <v>0</v>
      </c>
      <c r="AL70" s="135">
        <f>IF($D$4='drop down choices'!$EE$4,P70/2.54,IF($D$4='drop down choices'!$EE$5,P70*2.54,0))</f>
        <v>0</v>
      </c>
      <c r="AM70" s="135">
        <f>IF($D$4='drop down choices'!$EE$4,Q70/2.54,IF($D$4='drop down choices'!$EE$5,Q70*2.54,0))</f>
        <v>0</v>
      </c>
      <c r="AN70" s="135">
        <f>IF($D$4='drop down choices'!$EE$4,R70/2.54,IF($D$4='drop down choices'!$EE$5,R70*2.54,0))</f>
        <v>0</v>
      </c>
      <c r="AO70" s="135">
        <f>IF($D$4='drop down choices'!$EE$4,S70/2.54,IF($D$4='drop down choices'!$EE$5,S70*2.54,0))</f>
        <v>0</v>
      </c>
      <c r="AP70" s="135">
        <f>IF($D$4='drop down choices'!$EE$4,T70/2.54,IF($D$4='drop down choices'!$EE$5,T70*2.54,0))</f>
        <v>0</v>
      </c>
      <c r="AQ70" s="135">
        <f>IF($D$4='drop down choices'!$EE$4,U70/2.54,IF($D$4='drop down choices'!$EE$5,U70*2.54,0))</f>
        <v>0</v>
      </c>
      <c r="AR70" s="135">
        <f>IF($D$4='drop down choices'!$EE$4,V70/2.54,IF($D$4='drop down choices'!$EE$5,V70*2.54,0))</f>
        <v>0</v>
      </c>
    </row>
    <row r="71" spans="1:44" s="107" customFormat="1" ht="25.9" customHeight="1">
      <c r="A71" s="105"/>
      <c r="B71" s="500" t="str">
        <f>IF('VENDOR INFORMATION'!$B$13="Germany","n/a",'Fields names'!$A$231)</f>
        <v>Length</v>
      </c>
      <c r="C71" s="500"/>
      <c r="D71" s="109" t="s">
        <v>284</v>
      </c>
      <c r="E71" s="129"/>
      <c r="F71" s="129"/>
      <c r="G71" s="129"/>
      <c r="H71" s="129"/>
      <c r="I71" s="129"/>
      <c r="J71" s="129"/>
      <c r="K71" s="129"/>
      <c r="L71" s="129"/>
      <c r="M71" s="129"/>
      <c r="N71" s="129"/>
      <c r="O71" s="129"/>
      <c r="P71" s="129"/>
      <c r="Q71" s="129"/>
      <c r="R71" s="129"/>
      <c r="S71" s="129"/>
      <c r="T71" s="129"/>
      <c r="U71" s="129"/>
      <c r="V71" s="129"/>
      <c r="W71" s="151" t="str">
        <f t="shared" si="11"/>
        <v>Length: / / / / / / / / / / / / / / / / / /</v>
      </c>
      <c r="X71" s="501" t="str">
        <f t="shared" si="9"/>
        <v>Length</v>
      </c>
      <c r="Y71" s="502"/>
      <c r="Z71" s="141" t="str">
        <f t="shared" si="10"/>
        <v>Select</v>
      </c>
      <c r="AA71" s="135">
        <f>IF($D$4='drop down choices'!$EE$4,E71/2.54,IF($D$4='drop down choices'!$EE$5,E71*2.54,0))</f>
        <v>0</v>
      </c>
      <c r="AB71" s="135">
        <f>IF($D$4='drop down choices'!$EE$4,F71/2.54,IF($D$4='drop down choices'!$EE$5,F71*2.54,0))</f>
        <v>0</v>
      </c>
      <c r="AC71" s="135">
        <f>IF($D$4='drop down choices'!$EE$4,G71/2.54,IF($D$4='drop down choices'!$EE$5,G71*2.54,0))</f>
        <v>0</v>
      </c>
      <c r="AD71" s="135">
        <f>IF($D$4='drop down choices'!$EE$4,H71/2.54,IF($D$4='drop down choices'!$EE$5,H71*2.54,0))</f>
        <v>0</v>
      </c>
      <c r="AE71" s="135">
        <f>IF($D$4='drop down choices'!$EE$4,I71/2.54,IF($D$4='drop down choices'!$EE$5,I71*2.54,0))</f>
        <v>0</v>
      </c>
      <c r="AF71" s="135">
        <f>IF($D$4='drop down choices'!$EE$4,J71/2.54,IF($D$4='drop down choices'!$EE$5,J71*2.54,0))</f>
        <v>0</v>
      </c>
      <c r="AG71" s="135">
        <f>IF($D$4='drop down choices'!$EE$4,K71/2.54,IF($D$4='drop down choices'!$EE$5,K71*2.54,0))</f>
        <v>0</v>
      </c>
      <c r="AH71" s="135">
        <f>IF($D$4='drop down choices'!$EE$4,L71/2.54,IF($D$4='drop down choices'!$EE$5,L71*2.54,0))</f>
        <v>0</v>
      </c>
      <c r="AI71" s="135">
        <f>IF($D$4='drop down choices'!$EE$4,M71/2.54,IF($D$4='drop down choices'!$EE$5,M71*2.54,0))</f>
        <v>0</v>
      </c>
      <c r="AJ71" s="135">
        <f>IF($D$4='drop down choices'!$EE$4,N71/2.54,IF($D$4='drop down choices'!$EE$5,N71*2.54,0))</f>
        <v>0</v>
      </c>
      <c r="AK71" s="135">
        <f>IF($D$4='drop down choices'!$EE$4,O71/2.54,IF($D$4='drop down choices'!$EE$5,O71*2.54,0))</f>
        <v>0</v>
      </c>
      <c r="AL71" s="135">
        <f>IF($D$4='drop down choices'!$EE$4,P71/2.54,IF($D$4='drop down choices'!$EE$5,P71*2.54,0))</f>
        <v>0</v>
      </c>
      <c r="AM71" s="135">
        <f>IF($D$4='drop down choices'!$EE$4,Q71/2.54,IF($D$4='drop down choices'!$EE$5,Q71*2.54,0))</f>
        <v>0</v>
      </c>
      <c r="AN71" s="135">
        <f>IF($D$4='drop down choices'!$EE$4,R71/2.54,IF($D$4='drop down choices'!$EE$5,R71*2.54,0))</f>
        <v>0</v>
      </c>
      <c r="AO71" s="135">
        <f>IF($D$4='drop down choices'!$EE$4,S71/2.54,IF($D$4='drop down choices'!$EE$5,S71*2.54,0))</f>
        <v>0</v>
      </c>
      <c r="AP71" s="135">
        <f>IF($D$4='drop down choices'!$EE$4,T71/2.54,IF($D$4='drop down choices'!$EE$5,T71*2.54,0))</f>
        <v>0</v>
      </c>
      <c r="AQ71" s="135">
        <f>IF($D$4='drop down choices'!$EE$4,U71/2.54,IF($D$4='drop down choices'!$EE$5,U71*2.54,0))</f>
        <v>0</v>
      </c>
      <c r="AR71" s="135">
        <f>IF($D$4='drop down choices'!$EE$4,V71/2.54,IF($D$4='drop down choices'!$EE$5,V71*2.54,0))</f>
        <v>0</v>
      </c>
    </row>
    <row r="72" spans="1:44" s="107" customFormat="1" ht="25.9" customHeight="1">
      <c r="A72" s="105"/>
      <c r="B72" s="500" t="str">
        <f>IF('VENDOR INFORMATION'!$B$13="Germany","n/a",'Fields names'!$A$232)</f>
        <v>Sleeve length</v>
      </c>
      <c r="C72" s="500"/>
      <c r="D72" s="109" t="s">
        <v>284</v>
      </c>
      <c r="E72" s="129"/>
      <c r="F72" s="129"/>
      <c r="G72" s="129"/>
      <c r="H72" s="129"/>
      <c r="I72" s="129"/>
      <c r="J72" s="129"/>
      <c r="K72" s="129"/>
      <c r="L72" s="129"/>
      <c r="M72" s="129"/>
      <c r="N72" s="129"/>
      <c r="O72" s="129"/>
      <c r="P72" s="129"/>
      <c r="Q72" s="129"/>
      <c r="R72" s="129"/>
      <c r="S72" s="129"/>
      <c r="T72" s="129"/>
      <c r="U72" s="129"/>
      <c r="V72" s="129"/>
      <c r="W72" s="151" t="str">
        <f t="shared" si="11"/>
        <v>Sleeve length: / / / / / / / / / / / / / / / / / /</v>
      </c>
      <c r="X72" s="501" t="str">
        <f t="shared" si="9"/>
        <v>Sleeve length</v>
      </c>
      <c r="Y72" s="502"/>
      <c r="Z72" s="141" t="str">
        <f t="shared" si="10"/>
        <v>Select</v>
      </c>
      <c r="AA72" s="135">
        <f>IF($D$4='drop down choices'!$EE$4,E72/2.54,IF($D$4='drop down choices'!$EE$5,E72*2.54,0))</f>
        <v>0</v>
      </c>
      <c r="AB72" s="135">
        <f>IF($D$4='drop down choices'!$EE$4,F72/2.54,IF($D$4='drop down choices'!$EE$5,F72*2.54,0))</f>
        <v>0</v>
      </c>
      <c r="AC72" s="135">
        <f>IF($D$4='drop down choices'!$EE$4,G72/2.54,IF($D$4='drop down choices'!$EE$5,G72*2.54,0))</f>
        <v>0</v>
      </c>
      <c r="AD72" s="135">
        <f>IF($D$4='drop down choices'!$EE$4,H72/2.54,IF($D$4='drop down choices'!$EE$5,H72*2.54,0))</f>
        <v>0</v>
      </c>
      <c r="AE72" s="135">
        <f>IF($D$4='drop down choices'!$EE$4,I72/2.54,IF($D$4='drop down choices'!$EE$5,I72*2.54,0))</f>
        <v>0</v>
      </c>
      <c r="AF72" s="135">
        <f>IF($D$4='drop down choices'!$EE$4,J72/2.54,IF($D$4='drop down choices'!$EE$5,J72*2.54,0))</f>
        <v>0</v>
      </c>
      <c r="AG72" s="135">
        <f>IF($D$4='drop down choices'!$EE$4,K72/2.54,IF($D$4='drop down choices'!$EE$5,K72*2.54,0))</f>
        <v>0</v>
      </c>
      <c r="AH72" s="135">
        <f>IF($D$4='drop down choices'!$EE$4,L72/2.54,IF($D$4='drop down choices'!$EE$5,L72*2.54,0))</f>
        <v>0</v>
      </c>
      <c r="AI72" s="135">
        <f>IF($D$4='drop down choices'!$EE$4,M72/2.54,IF($D$4='drop down choices'!$EE$5,M72*2.54,0))</f>
        <v>0</v>
      </c>
      <c r="AJ72" s="135">
        <f>IF($D$4='drop down choices'!$EE$4,N72/2.54,IF($D$4='drop down choices'!$EE$5,N72*2.54,0))</f>
        <v>0</v>
      </c>
      <c r="AK72" s="135">
        <f>IF($D$4='drop down choices'!$EE$4,O72/2.54,IF($D$4='drop down choices'!$EE$5,O72*2.54,0))</f>
        <v>0</v>
      </c>
      <c r="AL72" s="135">
        <f>IF($D$4='drop down choices'!$EE$4,P72/2.54,IF($D$4='drop down choices'!$EE$5,P72*2.54,0))</f>
        <v>0</v>
      </c>
      <c r="AM72" s="135">
        <f>IF($D$4='drop down choices'!$EE$4,Q72/2.54,IF($D$4='drop down choices'!$EE$5,Q72*2.54,0))</f>
        <v>0</v>
      </c>
      <c r="AN72" s="135">
        <f>IF($D$4='drop down choices'!$EE$4,R72/2.54,IF($D$4='drop down choices'!$EE$5,R72*2.54,0))</f>
        <v>0</v>
      </c>
      <c r="AO72" s="135">
        <f>IF($D$4='drop down choices'!$EE$4,S72/2.54,IF($D$4='drop down choices'!$EE$5,S72*2.54,0))</f>
        <v>0</v>
      </c>
      <c r="AP72" s="135">
        <f>IF($D$4='drop down choices'!$EE$4,T72/2.54,IF($D$4='drop down choices'!$EE$5,T72*2.54,0))</f>
        <v>0</v>
      </c>
      <c r="AQ72" s="135">
        <f>IF($D$4='drop down choices'!$EE$4,U72/2.54,IF($D$4='drop down choices'!$EE$5,U72*2.54,0))</f>
        <v>0</v>
      </c>
      <c r="AR72" s="135">
        <f>IF($D$4='drop down choices'!$EE$4,V72/2.54,IF($D$4='drop down choices'!$EE$5,V72*2.54,0))</f>
        <v>0</v>
      </c>
    </row>
    <row r="73" spans="1:44" s="107" customFormat="1" ht="25.9" customHeight="1">
      <c r="A73" s="105"/>
      <c r="B73" s="500" t="str">
        <f>IF('VENDOR INFORMATION'!$B$13="Germany","n/a",'Fields names'!$A$233)</f>
        <v>Sweep</v>
      </c>
      <c r="C73" s="500"/>
      <c r="D73" s="109" t="s">
        <v>284</v>
      </c>
      <c r="E73" s="129"/>
      <c r="F73" s="129"/>
      <c r="G73" s="129"/>
      <c r="H73" s="129"/>
      <c r="I73" s="129"/>
      <c r="J73" s="129"/>
      <c r="K73" s="129"/>
      <c r="L73" s="129"/>
      <c r="M73" s="129"/>
      <c r="N73" s="129"/>
      <c r="O73" s="129"/>
      <c r="P73" s="129"/>
      <c r="Q73" s="129"/>
      <c r="R73" s="129"/>
      <c r="S73" s="129"/>
      <c r="T73" s="129"/>
      <c r="U73" s="129"/>
      <c r="V73" s="129"/>
      <c r="W73" s="151" t="str">
        <f t="shared" si="11"/>
        <v>Sweep: / / / / / / / / / / / / / / / / / /</v>
      </c>
      <c r="X73" s="501" t="str">
        <f t="shared" si="9"/>
        <v>Sweep</v>
      </c>
      <c r="Y73" s="502"/>
      <c r="Z73" s="141" t="str">
        <f t="shared" si="10"/>
        <v>Select</v>
      </c>
      <c r="AA73" s="135">
        <f>IF($D$4='drop down choices'!$EE$4,E73/2.54,IF($D$4='drop down choices'!$EE$5,E73*2.54,0))</f>
        <v>0</v>
      </c>
      <c r="AB73" s="135">
        <f>IF($D$4='drop down choices'!$EE$4,F73/2.54,IF($D$4='drop down choices'!$EE$5,F73*2.54,0))</f>
        <v>0</v>
      </c>
      <c r="AC73" s="135">
        <f>IF($D$4='drop down choices'!$EE$4,G73/2.54,IF($D$4='drop down choices'!$EE$5,G73*2.54,0))</f>
        <v>0</v>
      </c>
      <c r="AD73" s="135">
        <f>IF($D$4='drop down choices'!$EE$4,H73/2.54,IF($D$4='drop down choices'!$EE$5,H73*2.54,0))</f>
        <v>0</v>
      </c>
      <c r="AE73" s="135">
        <f>IF($D$4='drop down choices'!$EE$4,I73/2.54,IF($D$4='drop down choices'!$EE$5,I73*2.54,0))</f>
        <v>0</v>
      </c>
      <c r="AF73" s="135">
        <f>IF($D$4='drop down choices'!$EE$4,J73/2.54,IF($D$4='drop down choices'!$EE$5,J73*2.54,0))</f>
        <v>0</v>
      </c>
      <c r="AG73" s="135">
        <f>IF($D$4='drop down choices'!$EE$4,K73/2.54,IF($D$4='drop down choices'!$EE$5,K73*2.54,0))</f>
        <v>0</v>
      </c>
      <c r="AH73" s="135">
        <f>IF($D$4='drop down choices'!$EE$4,L73/2.54,IF($D$4='drop down choices'!$EE$5,L73*2.54,0))</f>
        <v>0</v>
      </c>
      <c r="AI73" s="135">
        <f>IF($D$4='drop down choices'!$EE$4,M73/2.54,IF($D$4='drop down choices'!$EE$5,M73*2.54,0))</f>
        <v>0</v>
      </c>
      <c r="AJ73" s="135">
        <f>IF($D$4='drop down choices'!$EE$4,N73/2.54,IF($D$4='drop down choices'!$EE$5,N73*2.54,0))</f>
        <v>0</v>
      </c>
      <c r="AK73" s="135">
        <f>IF($D$4='drop down choices'!$EE$4,O73/2.54,IF($D$4='drop down choices'!$EE$5,O73*2.54,0))</f>
        <v>0</v>
      </c>
      <c r="AL73" s="135">
        <f>IF($D$4='drop down choices'!$EE$4,P73/2.54,IF($D$4='drop down choices'!$EE$5,P73*2.54,0))</f>
        <v>0</v>
      </c>
      <c r="AM73" s="135">
        <f>IF($D$4='drop down choices'!$EE$4,Q73/2.54,IF($D$4='drop down choices'!$EE$5,Q73*2.54,0))</f>
        <v>0</v>
      </c>
      <c r="AN73" s="135">
        <f>IF($D$4='drop down choices'!$EE$4,R73/2.54,IF($D$4='drop down choices'!$EE$5,R73*2.54,0))</f>
        <v>0</v>
      </c>
      <c r="AO73" s="135">
        <f>IF($D$4='drop down choices'!$EE$4,S73/2.54,IF($D$4='drop down choices'!$EE$5,S73*2.54,0))</f>
        <v>0</v>
      </c>
      <c r="AP73" s="135">
        <f>IF($D$4='drop down choices'!$EE$4,T73/2.54,IF($D$4='drop down choices'!$EE$5,T73*2.54,0))</f>
        <v>0</v>
      </c>
      <c r="AQ73" s="135">
        <f>IF($D$4='drop down choices'!$EE$4,U73/2.54,IF($D$4='drop down choices'!$EE$5,U73*2.54,0))</f>
        <v>0</v>
      </c>
      <c r="AR73" s="135">
        <f>IF($D$4='drop down choices'!$EE$4,V73/2.54,IF($D$4='drop down choices'!$EE$5,V73*2.54,0))</f>
        <v>0</v>
      </c>
    </row>
    <row r="74" spans="1:44" s="107" customFormat="1" ht="25.9" customHeight="1">
      <c r="A74" s="105"/>
      <c r="B74" s="500" t="str">
        <f>IF('VENDOR INFORMATION'!$B$13="Germany","n/a",'Fields names'!$A$234)</f>
        <v>In Seam</v>
      </c>
      <c r="C74" s="500"/>
      <c r="D74" s="109" t="s">
        <v>284</v>
      </c>
      <c r="E74" s="129"/>
      <c r="F74" s="129"/>
      <c r="G74" s="129"/>
      <c r="H74" s="129"/>
      <c r="I74" s="129"/>
      <c r="J74" s="129"/>
      <c r="K74" s="129"/>
      <c r="L74" s="129"/>
      <c r="M74" s="129"/>
      <c r="N74" s="129"/>
      <c r="O74" s="129"/>
      <c r="P74" s="129"/>
      <c r="Q74" s="129"/>
      <c r="R74" s="129"/>
      <c r="S74" s="129"/>
      <c r="T74" s="129"/>
      <c r="U74" s="129"/>
      <c r="V74" s="129"/>
      <c r="W74" s="151" t="str">
        <f t="shared" si="11"/>
        <v>In Seam: / / / / / / / / / / / / / / / / / /</v>
      </c>
      <c r="X74" s="501" t="str">
        <f t="shared" si="9"/>
        <v>In Seam</v>
      </c>
      <c r="Y74" s="502"/>
      <c r="Z74" s="141" t="str">
        <f t="shared" si="10"/>
        <v>Select</v>
      </c>
      <c r="AA74" s="135">
        <f>IF($D$4='drop down choices'!$EE$4,E74/2.54,IF($D$4='drop down choices'!$EE$5,E74*2.54,0))</f>
        <v>0</v>
      </c>
      <c r="AB74" s="135">
        <f>IF($D$4='drop down choices'!$EE$4,F74/2.54,IF($D$4='drop down choices'!$EE$5,F74*2.54,0))</f>
        <v>0</v>
      </c>
      <c r="AC74" s="135">
        <f>IF($D$4='drop down choices'!$EE$4,G74/2.54,IF($D$4='drop down choices'!$EE$5,G74*2.54,0))</f>
        <v>0</v>
      </c>
      <c r="AD74" s="135">
        <f>IF($D$4='drop down choices'!$EE$4,H74/2.54,IF($D$4='drop down choices'!$EE$5,H74*2.54,0))</f>
        <v>0</v>
      </c>
      <c r="AE74" s="135">
        <f>IF($D$4='drop down choices'!$EE$4,I74/2.54,IF($D$4='drop down choices'!$EE$5,I74*2.54,0))</f>
        <v>0</v>
      </c>
      <c r="AF74" s="135">
        <f>IF($D$4='drop down choices'!$EE$4,J74/2.54,IF($D$4='drop down choices'!$EE$5,J74*2.54,0))</f>
        <v>0</v>
      </c>
      <c r="AG74" s="135">
        <f>IF($D$4='drop down choices'!$EE$4,K74/2.54,IF($D$4='drop down choices'!$EE$5,K74*2.54,0))</f>
        <v>0</v>
      </c>
      <c r="AH74" s="135">
        <f>IF($D$4='drop down choices'!$EE$4,L74/2.54,IF($D$4='drop down choices'!$EE$5,L74*2.54,0))</f>
        <v>0</v>
      </c>
      <c r="AI74" s="135">
        <f>IF($D$4='drop down choices'!$EE$4,M74/2.54,IF($D$4='drop down choices'!$EE$5,M74*2.54,0))</f>
        <v>0</v>
      </c>
      <c r="AJ74" s="135">
        <f>IF($D$4='drop down choices'!$EE$4,N74/2.54,IF($D$4='drop down choices'!$EE$5,N74*2.54,0))</f>
        <v>0</v>
      </c>
      <c r="AK74" s="135">
        <f>IF($D$4='drop down choices'!$EE$4,O74/2.54,IF($D$4='drop down choices'!$EE$5,O74*2.54,0))</f>
        <v>0</v>
      </c>
      <c r="AL74" s="135">
        <f>IF($D$4='drop down choices'!$EE$4,P74/2.54,IF($D$4='drop down choices'!$EE$5,P74*2.54,0))</f>
        <v>0</v>
      </c>
      <c r="AM74" s="135">
        <f>IF($D$4='drop down choices'!$EE$4,Q74/2.54,IF($D$4='drop down choices'!$EE$5,Q74*2.54,0))</f>
        <v>0</v>
      </c>
      <c r="AN74" s="135">
        <f>IF($D$4='drop down choices'!$EE$4,R74/2.54,IF($D$4='drop down choices'!$EE$5,R74*2.54,0))</f>
        <v>0</v>
      </c>
      <c r="AO74" s="135">
        <f>IF($D$4='drop down choices'!$EE$4,S74/2.54,IF($D$4='drop down choices'!$EE$5,S74*2.54,0))</f>
        <v>0</v>
      </c>
      <c r="AP74" s="135">
        <f>IF($D$4='drop down choices'!$EE$4,T74/2.54,IF($D$4='drop down choices'!$EE$5,T74*2.54,0))</f>
        <v>0</v>
      </c>
      <c r="AQ74" s="135">
        <f>IF($D$4='drop down choices'!$EE$4,U74/2.54,IF($D$4='drop down choices'!$EE$5,U74*2.54,0))</f>
        <v>0</v>
      </c>
      <c r="AR74" s="135">
        <f>IF($D$4='drop down choices'!$EE$4,V74/2.54,IF($D$4='drop down choices'!$EE$5,V74*2.54,0))</f>
        <v>0</v>
      </c>
    </row>
    <row r="75" spans="1:44" s="107" customFormat="1" ht="25.5" customHeight="1">
      <c r="A75" s="105"/>
      <c r="B75" s="500" t="str">
        <f>IF('VENDOR INFORMATION'!$B$13="Germany","n/a",'Fields names'!$A$235)</f>
        <v>Out Seam</v>
      </c>
      <c r="C75" s="500"/>
      <c r="D75" s="109" t="s">
        <v>284</v>
      </c>
      <c r="E75" s="130"/>
      <c r="F75" s="130"/>
      <c r="G75" s="130"/>
      <c r="H75" s="130"/>
      <c r="I75" s="130"/>
      <c r="J75" s="130"/>
      <c r="K75" s="130"/>
      <c r="L75" s="130"/>
      <c r="M75" s="130"/>
      <c r="N75" s="130"/>
      <c r="O75" s="130"/>
      <c r="P75" s="130"/>
      <c r="Q75" s="130"/>
      <c r="R75" s="130"/>
      <c r="S75" s="130"/>
      <c r="T75" s="130"/>
      <c r="U75" s="130"/>
      <c r="V75" s="130"/>
      <c r="W75" s="151" t="str">
        <f t="shared" si="11"/>
        <v>Out Seam: / / / / / / / / / / / / / / / / / /</v>
      </c>
      <c r="X75" s="501" t="str">
        <f t="shared" si="9"/>
        <v>Out Seam</v>
      </c>
      <c r="Y75" s="502"/>
      <c r="Z75" s="141" t="str">
        <f t="shared" si="10"/>
        <v>Select</v>
      </c>
      <c r="AA75" s="138">
        <f>IF($D$4='drop down choices'!$EE$4,E75/2.54,IF($D$4='drop down choices'!$EE$5,E75*2.54,0))</f>
        <v>0</v>
      </c>
      <c r="AB75" s="138">
        <f>IF($D$4='drop down choices'!$EE$4,F75/2.54,IF($D$4='drop down choices'!$EE$5,F75*2.54,0))</f>
        <v>0</v>
      </c>
      <c r="AC75" s="138">
        <f>IF($D$4='drop down choices'!$EE$4,G75/2.54,IF($D$4='drop down choices'!$EE$5,G75*2.54,0))</f>
        <v>0</v>
      </c>
      <c r="AD75" s="138">
        <f>IF($D$4='drop down choices'!$EE$4,H75/2.54,IF($D$4='drop down choices'!$EE$5,H75*2.54,0))</f>
        <v>0</v>
      </c>
      <c r="AE75" s="138">
        <f>IF($D$4='drop down choices'!$EE$4,I75/2.54,IF($D$4='drop down choices'!$EE$5,I75*2.54,0))</f>
        <v>0</v>
      </c>
      <c r="AF75" s="138">
        <f>IF($D$4='drop down choices'!$EE$4,J75/2.54,IF($D$4='drop down choices'!$EE$5,J75*2.54,0))</f>
        <v>0</v>
      </c>
      <c r="AG75" s="138">
        <f>IF($D$4='drop down choices'!$EE$4,K75/2.54,IF($D$4='drop down choices'!$EE$5,K75*2.54,0))</f>
        <v>0</v>
      </c>
      <c r="AH75" s="138">
        <f>IF($D$4='drop down choices'!$EE$4,L75/2.54,IF($D$4='drop down choices'!$EE$5,L75*2.54,0))</f>
        <v>0</v>
      </c>
      <c r="AI75" s="138">
        <f>IF($D$4='drop down choices'!$EE$4,M75/2.54,IF($D$4='drop down choices'!$EE$5,M75*2.54,0))</f>
        <v>0</v>
      </c>
      <c r="AJ75" s="138">
        <f>IF($D$4='drop down choices'!$EE$4,N75/2.54,IF($D$4='drop down choices'!$EE$5,N75*2.54,0))</f>
        <v>0</v>
      </c>
      <c r="AK75" s="138">
        <f>IF($D$4='drop down choices'!$EE$4,O75/2.54,IF($D$4='drop down choices'!$EE$5,O75*2.54,0))</f>
        <v>0</v>
      </c>
      <c r="AL75" s="138">
        <f>IF($D$4='drop down choices'!$EE$4,P75/2.54,IF($D$4='drop down choices'!$EE$5,P75*2.54,0))</f>
        <v>0</v>
      </c>
      <c r="AM75" s="138">
        <f>IF($D$4='drop down choices'!$EE$4,Q75/2.54,IF($D$4='drop down choices'!$EE$5,Q75*2.54,0))</f>
        <v>0</v>
      </c>
      <c r="AN75" s="138">
        <f>IF($D$4='drop down choices'!$EE$4,R75/2.54,IF($D$4='drop down choices'!$EE$5,R75*2.54,0))</f>
        <v>0</v>
      </c>
      <c r="AO75" s="138">
        <f>IF($D$4='drop down choices'!$EE$4,S75/2.54,IF($D$4='drop down choices'!$EE$5,S75*2.54,0))</f>
        <v>0</v>
      </c>
      <c r="AP75" s="138">
        <f>IF($D$4='drop down choices'!$EE$4,T75/2.54,IF($D$4='drop down choices'!$EE$5,T75*2.54,0))</f>
        <v>0</v>
      </c>
      <c r="AQ75" s="138">
        <f>IF($D$4='drop down choices'!$EE$4,U75/2.54,IF($D$4='drop down choices'!$EE$5,U75*2.54,0))</f>
        <v>0</v>
      </c>
      <c r="AR75" s="138">
        <f>IF($D$4='drop down choices'!$EE$4,V75/2.54,IF($D$4='drop down choices'!$EE$5,V75*2.54,0))</f>
        <v>0</v>
      </c>
    </row>
    <row r="76" spans="1:44" hidden="1"/>
    <row r="77" spans="1:44" hidden="1"/>
    <row r="78" spans="1:44" hidden="1"/>
    <row r="79" spans="1:44" hidden="1"/>
    <row r="80" spans="1:44" hidden="1"/>
    <row r="81" spans="1:44" hidden="1"/>
    <row r="82" spans="1:44">
      <c r="A82" s="315"/>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315"/>
      <c r="AP82" s="315"/>
      <c r="AQ82" s="315"/>
      <c r="AR82" s="315"/>
    </row>
    <row r="83" spans="1:44" ht="10.5" customHeight="1">
      <c r="A83" s="315"/>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5"/>
      <c r="AO83" s="315"/>
      <c r="AP83" s="315"/>
      <c r="AQ83" s="315"/>
      <c r="AR83" s="315"/>
    </row>
    <row r="84" spans="1:44" s="106" customFormat="1" ht="15" customHeight="1">
      <c r="A84" s="105"/>
      <c r="B84" s="131">
        <f>'PRODUCT INFORMATION'!A83</f>
        <v>0</v>
      </c>
      <c r="C84" s="139" t="str">
        <f>'Fields names'!$A$179</f>
        <v>Unit</v>
      </c>
      <c r="D84" s="109" t="s">
        <v>2027</v>
      </c>
      <c r="E84" s="108"/>
      <c r="F84" s="108"/>
      <c r="G84" s="108"/>
      <c r="H84" s="131"/>
      <c r="I84" s="131"/>
      <c r="J84" s="131"/>
      <c r="K84" s="131"/>
      <c r="L84" s="131"/>
      <c r="M84" s="131"/>
      <c r="N84" s="132"/>
      <c r="O84" s="132"/>
      <c r="P84" s="132"/>
      <c r="Q84" s="132"/>
      <c r="R84" s="132"/>
      <c r="S84" s="132"/>
      <c r="T84" s="132"/>
      <c r="U84" s="132"/>
      <c r="V84" s="132"/>
      <c r="W84" s="149" t="s">
        <v>1495</v>
      </c>
      <c r="X84" s="105"/>
      <c r="Y84" s="139" t="str">
        <f>C84</f>
        <v>Unit</v>
      </c>
      <c r="Z84" s="133" t="str">
        <f>IF(D84='drop down choices'!EE84,'drop down choices'!EE85,IF(D84='drop down choices'!EE85,'drop down choices'!EE84,"n/a"))</f>
        <v>n/a</v>
      </c>
      <c r="AC84" s="107"/>
      <c r="AD84" s="105"/>
      <c r="AE84" s="105"/>
      <c r="AF84" s="105"/>
      <c r="AG84" s="105"/>
      <c r="AH84" s="105"/>
      <c r="AI84" s="105"/>
      <c r="AJ84" s="105"/>
      <c r="AK84" s="105"/>
      <c r="AL84" s="105"/>
      <c r="AM84" s="105"/>
      <c r="AN84" s="105"/>
      <c r="AO84" s="105"/>
      <c r="AP84" s="105"/>
      <c r="AQ84" s="105"/>
      <c r="AR84" s="105"/>
    </row>
    <row r="85" spans="1:44" s="106" customFormat="1" ht="6" customHeight="1" thickBot="1">
      <c r="A85" s="105"/>
      <c r="B85" s="131"/>
      <c r="C85" s="131"/>
      <c r="D85" s="131"/>
      <c r="E85" s="131"/>
      <c r="F85" s="131"/>
      <c r="G85" s="131"/>
      <c r="H85" s="131"/>
      <c r="I85" s="131"/>
      <c r="J85" s="131"/>
      <c r="K85" s="131"/>
      <c r="L85" s="131"/>
      <c r="M85" s="131"/>
      <c r="N85" s="132"/>
      <c r="O85" s="132"/>
      <c r="P85" s="132"/>
      <c r="Q85" s="132"/>
      <c r="R85" s="132"/>
      <c r="S85" s="132"/>
      <c r="T85" s="132"/>
      <c r="U85" s="132"/>
      <c r="V85" s="132"/>
      <c r="W85" s="150" t="s">
        <v>2281</v>
      </c>
      <c r="X85" s="105"/>
      <c r="Y85" s="105"/>
      <c r="Z85" s="105"/>
      <c r="AA85" s="105"/>
      <c r="AB85" s="105"/>
      <c r="AC85" s="105"/>
      <c r="AD85" s="105"/>
      <c r="AE85" s="105"/>
      <c r="AF85" s="105"/>
      <c r="AG85" s="105"/>
      <c r="AH85" s="105"/>
      <c r="AI85" s="105"/>
      <c r="AJ85" s="105"/>
      <c r="AK85" s="105"/>
      <c r="AL85" s="105"/>
      <c r="AM85" s="105"/>
      <c r="AN85" s="105"/>
      <c r="AO85" s="105"/>
      <c r="AP85" s="105"/>
      <c r="AQ85" s="105"/>
      <c r="AR85" s="105"/>
    </row>
    <row r="86" spans="1:44" s="107" customFormat="1" ht="23.25" customHeight="1">
      <c r="A86" s="105"/>
      <c r="B86" s="503" t="str">
        <f>IF('VENDOR INFORMATION'!$B$13="Germany","n/a",'Fields names'!$A$193)</f>
        <v>SIZE</v>
      </c>
      <c r="C86" s="504"/>
      <c r="D86" s="126" t="str">
        <f>IF('VENDOR INFORMATION'!$B$13="Germany","n/a",'Fields names'!$A$69)</f>
        <v>Type</v>
      </c>
      <c r="E86" s="126"/>
      <c r="F86" s="126"/>
      <c r="G86" s="126"/>
      <c r="H86" s="126"/>
      <c r="I86" s="126"/>
      <c r="J86" s="126"/>
      <c r="K86" s="126"/>
      <c r="L86" s="126"/>
      <c r="M86" s="126"/>
      <c r="N86" s="127"/>
      <c r="O86" s="127"/>
      <c r="P86" s="127"/>
      <c r="Q86" s="127"/>
      <c r="R86" s="127"/>
      <c r="S86" s="127"/>
      <c r="T86" s="127"/>
      <c r="U86" s="127"/>
      <c r="V86" s="127"/>
      <c r="W86" s="149" t="s">
        <v>2282</v>
      </c>
      <c r="X86" s="505" t="str">
        <f t="shared" ref="X86:X95" si="12">B86</f>
        <v>SIZE</v>
      </c>
      <c r="Y86" s="506"/>
      <c r="Z86" s="140" t="str">
        <f t="shared" ref="Z86:Z95" si="13">D86</f>
        <v>Type</v>
      </c>
      <c r="AA86" s="134">
        <f>IF('VENDOR INFORMATION'!$B$13="Germany","n/a",E86)</f>
        <v>0</v>
      </c>
      <c r="AB86" s="134">
        <f>IF('VENDOR INFORMATION'!$B$13="Germany","n/a",F86)</f>
        <v>0</v>
      </c>
      <c r="AC86" s="134">
        <f>IF('VENDOR INFORMATION'!$B$13="Germany","n/a",G86)</f>
        <v>0</v>
      </c>
      <c r="AD86" s="134">
        <f>IF('VENDOR INFORMATION'!$B$13="Germany","n/a",H86)</f>
        <v>0</v>
      </c>
      <c r="AE86" s="134">
        <f>IF('VENDOR INFORMATION'!$B$13="Germany","n/a",I86)</f>
        <v>0</v>
      </c>
      <c r="AF86" s="134">
        <f>IF('VENDOR INFORMATION'!$B$13="Germany","n/a",J86)</f>
        <v>0</v>
      </c>
      <c r="AG86" s="134">
        <f>IF('VENDOR INFORMATION'!$B$13="Germany","n/a",K86)</f>
        <v>0</v>
      </c>
      <c r="AH86" s="134">
        <f>IF('VENDOR INFORMATION'!$B$13="Germany","n/a",L86)</f>
        <v>0</v>
      </c>
      <c r="AI86" s="134">
        <f>IF('VENDOR INFORMATION'!$B$13="Germany","n/a",M86)</f>
        <v>0</v>
      </c>
      <c r="AJ86" s="134">
        <f>IF('VENDOR INFORMATION'!$B$13="Germany","n/a",N86)</f>
        <v>0</v>
      </c>
      <c r="AK86" s="134">
        <f>IF('VENDOR INFORMATION'!$B$13="Germany","n/a",O86)</f>
        <v>0</v>
      </c>
      <c r="AL86" s="134">
        <f>IF('VENDOR INFORMATION'!$B$13="Germany","n/a",P86)</f>
        <v>0</v>
      </c>
      <c r="AM86" s="134">
        <f>IF('VENDOR INFORMATION'!$B$13="Germany","n/a",Q86)</f>
        <v>0</v>
      </c>
      <c r="AN86" s="134">
        <f>IF('VENDOR INFORMATION'!$B$13="Germany","n/a",R86)</f>
        <v>0</v>
      </c>
      <c r="AO86" s="134">
        <f>IF('VENDOR INFORMATION'!$B$13="Germany","n/a",S86)</f>
        <v>0</v>
      </c>
      <c r="AP86" s="134">
        <f>IF('VENDOR INFORMATION'!$B$13="Germany","n/a",T86)</f>
        <v>0</v>
      </c>
      <c r="AQ86" s="134">
        <f>IF('VENDOR INFORMATION'!$B$13="Germany","n/a",U86)</f>
        <v>0</v>
      </c>
      <c r="AR86" s="134">
        <f>IF('VENDOR INFORMATION'!$B$13="Germany","n/a",V86)</f>
        <v>0</v>
      </c>
    </row>
    <row r="87" spans="1:44" s="107" customFormat="1" ht="25.9" customHeight="1">
      <c r="A87" s="105"/>
      <c r="B87" s="500" t="str">
        <f>IF('VENDOR INFORMATION'!$B$13="Germany","n/a",'Fields names'!$A$227)</f>
        <v>Shoulder</v>
      </c>
      <c r="C87" s="500"/>
      <c r="D87" s="109" t="s">
        <v>284</v>
      </c>
      <c r="E87" s="128"/>
      <c r="F87" s="128"/>
      <c r="G87" s="128"/>
      <c r="H87" s="128"/>
      <c r="I87" s="128"/>
      <c r="J87" s="128"/>
      <c r="K87" s="128"/>
      <c r="L87" s="128"/>
      <c r="M87" s="128"/>
      <c r="N87" s="128"/>
      <c r="O87" s="128"/>
      <c r="P87" s="128"/>
      <c r="Q87" s="128"/>
      <c r="R87" s="128"/>
      <c r="S87" s="128"/>
      <c r="T87" s="128"/>
      <c r="U87" s="128"/>
      <c r="V87" s="128"/>
      <c r="W87" s="151" t="str">
        <f>_xlfn.CONCAT(B87,$W$6,$E$6,$W$5,E87,$W$4,$F$6,$W$5,F87,$W$4,$G$6,$W$5,G87,$W$4,$H$6,$W$5,H87,$W$4,$I$6,$W$5,I87,$W$4,$J$6,$W$5,J87,$W$4,$K$6,$W$5,K87,$W$4,$L$6,$W$5,L87,$W$4,$M$6,$W$5,M87,$W$4,$N$6,$W$5,N87,$W$4,$O$6,$W$5,O87,$W$4,$P$6,$W$5,P87,$W$4,$Q$6,$W$5,Q87,$W$4,$R$6,$W$5,R87,$W$4,$S$6,$W$5,S87,$W$4,$T$6,$W$5,T87,$W$4,$U$6,$W$5,U87,$W$4,$V$6,$W$5,V87)</f>
        <v>Shoulder: / / / / / / / / / / / / / / / / / /</v>
      </c>
      <c r="X87" s="501" t="str">
        <f t="shared" si="12"/>
        <v>Shoulder</v>
      </c>
      <c r="Y87" s="502"/>
      <c r="Z87" s="141" t="str">
        <f t="shared" si="13"/>
        <v>Select</v>
      </c>
      <c r="AA87" s="135">
        <f>IF($D$4='drop down choices'!$EE$4,E87/2.54,IF($D$4='drop down choices'!$EE$5,E87*2.54,0))</f>
        <v>0</v>
      </c>
      <c r="AB87" s="135">
        <f>IF($D$4='drop down choices'!$EE$4,F87/2.54,IF($D$4='drop down choices'!$EE$5,F87*2.54,0))</f>
        <v>0</v>
      </c>
      <c r="AC87" s="135">
        <f>IF($D$4='drop down choices'!$EE$4,G87/2.54,IF($D$4='drop down choices'!$EE$5,G87*2.54,0))</f>
        <v>0</v>
      </c>
      <c r="AD87" s="135">
        <f>IF($D$4='drop down choices'!$EE$4,H87/2.54,IF($D$4='drop down choices'!$EE$5,H87*2.54,0))</f>
        <v>0</v>
      </c>
      <c r="AE87" s="135">
        <f>IF($D$4='drop down choices'!$EE$4,I87/2.54,IF($D$4='drop down choices'!$EE$5,I87*2.54,0))</f>
        <v>0</v>
      </c>
      <c r="AF87" s="135">
        <f>IF($D$4='drop down choices'!$EE$4,J87/2.54,IF($D$4='drop down choices'!$EE$5,J87*2.54,0))</f>
        <v>0</v>
      </c>
      <c r="AG87" s="135">
        <f>IF($D$4='drop down choices'!$EE$4,K87/2.54,IF($D$4='drop down choices'!$EE$5,K87*2.54,0))</f>
        <v>0</v>
      </c>
      <c r="AH87" s="135">
        <f>IF($D$4='drop down choices'!$EE$4,L87/2.54,IF($D$4='drop down choices'!$EE$5,L87*2.54,0))</f>
        <v>0</v>
      </c>
      <c r="AI87" s="135">
        <f>IF($D$4='drop down choices'!$EE$4,M87/2.54,IF($D$4='drop down choices'!$EE$5,M87*2.54,0))</f>
        <v>0</v>
      </c>
      <c r="AJ87" s="135">
        <f>IF($D$4='drop down choices'!$EE$4,N87/2.54,IF($D$4='drop down choices'!$EE$5,N87*2.54,0))</f>
        <v>0</v>
      </c>
      <c r="AK87" s="135">
        <f>IF($D$4='drop down choices'!$EE$4,O87/2.54,IF($D$4='drop down choices'!$EE$5,O87*2.54,0))</f>
        <v>0</v>
      </c>
      <c r="AL87" s="135">
        <f>IF($D$4='drop down choices'!$EE$4,P87/2.54,IF($D$4='drop down choices'!$EE$5,P87*2.54,0))</f>
        <v>0</v>
      </c>
      <c r="AM87" s="135">
        <f>IF($D$4='drop down choices'!$EE$4,Q87/2.54,IF($D$4='drop down choices'!$EE$5,Q87*2.54,0))</f>
        <v>0</v>
      </c>
      <c r="AN87" s="135">
        <f>IF($D$4='drop down choices'!$EE$4,R87/2.54,IF($D$4='drop down choices'!$EE$5,R87*2.54,0))</f>
        <v>0</v>
      </c>
      <c r="AO87" s="135">
        <f>IF($D$4='drop down choices'!$EE$4,S87/2.54,IF($D$4='drop down choices'!$EE$5,S87*2.54,0))</f>
        <v>0</v>
      </c>
      <c r="AP87" s="135">
        <f>IF($D$4='drop down choices'!$EE$4,T87/2.54,IF($D$4='drop down choices'!$EE$5,T87*2.54,0))</f>
        <v>0</v>
      </c>
      <c r="AQ87" s="135">
        <f>IF($D$4='drop down choices'!$EE$4,U87/2.54,IF($D$4='drop down choices'!$EE$5,U87*2.54,0))</f>
        <v>0</v>
      </c>
      <c r="AR87" s="135">
        <f>IF($D$4='drop down choices'!$EE$4,V87/2.54,IF($D$4='drop down choices'!$EE$5,V87*2.54,0))</f>
        <v>0</v>
      </c>
    </row>
    <row r="88" spans="1:44" s="107" customFormat="1" ht="25.9" customHeight="1">
      <c r="A88" s="105"/>
      <c r="B88" s="500" t="str">
        <f>IF('VENDOR INFORMATION'!$B$13="Germany","n/a",'Fields names'!$A$228)</f>
        <v>Chest/Bust</v>
      </c>
      <c r="C88" s="500"/>
      <c r="D88" s="109" t="s">
        <v>284</v>
      </c>
      <c r="E88" s="129"/>
      <c r="F88" s="129"/>
      <c r="G88" s="129"/>
      <c r="H88" s="129"/>
      <c r="I88" s="129"/>
      <c r="J88" s="129"/>
      <c r="K88" s="129"/>
      <c r="L88" s="129"/>
      <c r="M88" s="129"/>
      <c r="N88" s="129"/>
      <c r="O88" s="129"/>
      <c r="P88" s="129"/>
      <c r="Q88" s="129"/>
      <c r="R88" s="129"/>
      <c r="S88" s="129"/>
      <c r="T88" s="129"/>
      <c r="U88" s="129"/>
      <c r="V88" s="129"/>
      <c r="W88" s="151" t="str">
        <f t="shared" ref="W88:W95" si="14">_xlfn.CONCAT(B88,$W$6,$E$6,$W$5,E88,$W$4,$F$6,$W$5,F88,$W$4,$G$6,$W$5,G88,$W$4,$H$6,$W$5,H88,$W$4,$I$6,$W$5,I88,$W$4,$J$6,$W$5,J88,$W$4,$K$6,$W$5,K88,$W$4,$L$6,$W$5,L88,$W$4,$M$6,$W$5,M88,$W$4,$N$6,$W$5,N88,$W$4,$O$6,$W$5,O88,$W$4,$P$6,$W$5,P88,$W$4,$Q$6,$W$5,Q88,$W$4,$R$6,$W$5,R88,$W$4,$S$6,$W$5,S88,$W$4,$T$6,$W$5,T88,$W$4,$U$6,$W$5,U88,$W$4,$V$6,$W$5,V88)</f>
        <v>Chest/Bust: / / / / / / / / / / / / / / / / / /</v>
      </c>
      <c r="X88" s="501" t="str">
        <f t="shared" si="12"/>
        <v>Chest/Bust</v>
      </c>
      <c r="Y88" s="502"/>
      <c r="Z88" s="141" t="str">
        <f t="shared" si="13"/>
        <v>Select</v>
      </c>
      <c r="AA88" s="135">
        <f>IF($D$4='drop down choices'!$EE$4,E88/2.54,IF($D$4='drop down choices'!$EE$5,E88*2.54,0))</f>
        <v>0</v>
      </c>
      <c r="AB88" s="135">
        <f>IF($D$4='drop down choices'!$EE$4,F88/2.54,IF($D$4='drop down choices'!$EE$5,F88*2.54,0))</f>
        <v>0</v>
      </c>
      <c r="AC88" s="135">
        <f>IF($D$4='drop down choices'!$EE$4,G88/2.54,IF($D$4='drop down choices'!$EE$5,G88*2.54,0))</f>
        <v>0</v>
      </c>
      <c r="AD88" s="135">
        <f>IF($D$4='drop down choices'!$EE$4,H88/2.54,IF($D$4='drop down choices'!$EE$5,H88*2.54,0))</f>
        <v>0</v>
      </c>
      <c r="AE88" s="135">
        <f>IF($D$4='drop down choices'!$EE$4,I88/2.54,IF($D$4='drop down choices'!$EE$5,I88*2.54,0))</f>
        <v>0</v>
      </c>
      <c r="AF88" s="135">
        <f>IF($D$4='drop down choices'!$EE$4,J88/2.54,IF($D$4='drop down choices'!$EE$5,J88*2.54,0))</f>
        <v>0</v>
      </c>
      <c r="AG88" s="135">
        <f>IF($D$4='drop down choices'!$EE$4,K88/2.54,IF($D$4='drop down choices'!$EE$5,K88*2.54,0))</f>
        <v>0</v>
      </c>
      <c r="AH88" s="135">
        <f>IF($D$4='drop down choices'!$EE$4,L88/2.54,IF($D$4='drop down choices'!$EE$5,L88*2.54,0))</f>
        <v>0</v>
      </c>
      <c r="AI88" s="135">
        <f>IF($D$4='drop down choices'!$EE$4,M88/2.54,IF($D$4='drop down choices'!$EE$5,M88*2.54,0))</f>
        <v>0</v>
      </c>
      <c r="AJ88" s="135">
        <f>IF($D$4='drop down choices'!$EE$4,N88/2.54,IF($D$4='drop down choices'!$EE$5,N88*2.54,0))</f>
        <v>0</v>
      </c>
      <c r="AK88" s="135">
        <f>IF($D$4='drop down choices'!$EE$4,O88/2.54,IF($D$4='drop down choices'!$EE$5,O88*2.54,0))</f>
        <v>0</v>
      </c>
      <c r="AL88" s="135">
        <f>IF($D$4='drop down choices'!$EE$4,P88/2.54,IF($D$4='drop down choices'!$EE$5,P88*2.54,0))</f>
        <v>0</v>
      </c>
      <c r="AM88" s="135">
        <f>IF($D$4='drop down choices'!$EE$4,Q88/2.54,IF($D$4='drop down choices'!$EE$5,Q88*2.54,0))</f>
        <v>0</v>
      </c>
      <c r="AN88" s="135">
        <f>IF($D$4='drop down choices'!$EE$4,R88/2.54,IF($D$4='drop down choices'!$EE$5,R88*2.54,0))</f>
        <v>0</v>
      </c>
      <c r="AO88" s="135">
        <f>IF($D$4='drop down choices'!$EE$4,S88/2.54,IF($D$4='drop down choices'!$EE$5,S88*2.54,0))</f>
        <v>0</v>
      </c>
      <c r="AP88" s="135">
        <f>IF($D$4='drop down choices'!$EE$4,T88/2.54,IF($D$4='drop down choices'!$EE$5,T88*2.54,0))</f>
        <v>0</v>
      </c>
      <c r="AQ88" s="135">
        <f>IF($D$4='drop down choices'!$EE$4,U88/2.54,IF($D$4='drop down choices'!$EE$5,U88*2.54,0))</f>
        <v>0</v>
      </c>
      <c r="AR88" s="135">
        <f>IF($D$4='drop down choices'!$EE$4,V88/2.54,IF($D$4='drop down choices'!$EE$5,V88*2.54,0))</f>
        <v>0</v>
      </c>
    </row>
    <row r="89" spans="1:44" s="107" customFormat="1" ht="25.9" customHeight="1">
      <c r="A89" s="105"/>
      <c r="B89" s="500" t="str">
        <f>IF('VENDOR INFORMATION'!$B$13="Germany","n/a",'Fields names'!$A$229)</f>
        <v>Waist</v>
      </c>
      <c r="C89" s="500"/>
      <c r="D89" s="109" t="s">
        <v>284</v>
      </c>
      <c r="E89" s="129"/>
      <c r="F89" s="129"/>
      <c r="G89" s="129"/>
      <c r="H89" s="129"/>
      <c r="I89" s="129"/>
      <c r="J89" s="129"/>
      <c r="K89" s="129"/>
      <c r="L89" s="129"/>
      <c r="M89" s="129"/>
      <c r="N89" s="129"/>
      <c r="O89" s="129"/>
      <c r="P89" s="129"/>
      <c r="Q89" s="129"/>
      <c r="R89" s="129"/>
      <c r="S89" s="129"/>
      <c r="T89" s="129"/>
      <c r="U89" s="129"/>
      <c r="V89" s="129"/>
      <c r="W89" s="151" t="str">
        <f t="shared" si="14"/>
        <v>Waist: / / / / / / / / / / / / / / / / / /</v>
      </c>
      <c r="X89" s="501" t="str">
        <f t="shared" si="12"/>
        <v>Waist</v>
      </c>
      <c r="Y89" s="502"/>
      <c r="Z89" s="141" t="str">
        <f t="shared" si="13"/>
        <v>Select</v>
      </c>
      <c r="AA89" s="135">
        <f>IF($D$4='drop down choices'!$EE$4,E89/2.54,IF($D$4='drop down choices'!$EE$5,E89*2.54,0))</f>
        <v>0</v>
      </c>
      <c r="AB89" s="135">
        <f>IF($D$4='drop down choices'!$EE$4,F89/2.54,IF($D$4='drop down choices'!$EE$5,F89*2.54,0))</f>
        <v>0</v>
      </c>
      <c r="AC89" s="135">
        <f>IF($D$4='drop down choices'!$EE$4,G89/2.54,IF($D$4='drop down choices'!$EE$5,G89*2.54,0))</f>
        <v>0</v>
      </c>
      <c r="AD89" s="135">
        <f>IF($D$4='drop down choices'!$EE$4,H89/2.54,IF($D$4='drop down choices'!$EE$5,H89*2.54,0))</f>
        <v>0</v>
      </c>
      <c r="AE89" s="135">
        <f>IF($D$4='drop down choices'!$EE$4,I89/2.54,IF($D$4='drop down choices'!$EE$5,I89*2.54,0))</f>
        <v>0</v>
      </c>
      <c r="AF89" s="135">
        <f>IF($D$4='drop down choices'!$EE$4,J89/2.54,IF($D$4='drop down choices'!$EE$5,J89*2.54,0))</f>
        <v>0</v>
      </c>
      <c r="AG89" s="135">
        <f>IF($D$4='drop down choices'!$EE$4,K89/2.54,IF($D$4='drop down choices'!$EE$5,K89*2.54,0))</f>
        <v>0</v>
      </c>
      <c r="AH89" s="135">
        <f>IF($D$4='drop down choices'!$EE$4,L89/2.54,IF($D$4='drop down choices'!$EE$5,L89*2.54,0))</f>
        <v>0</v>
      </c>
      <c r="AI89" s="135">
        <f>IF($D$4='drop down choices'!$EE$4,M89/2.54,IF($D$4='drop down choices'!$EE$5,M89*2.54,0))</f>
        <v>0</v>
      </c>
      <c r="AJ89" s="135">
        <f>IF($D$4='drop down choices'!$EE$4,N89/2.54,IF($D$4='drop down choices'!$EE$5,N89*2.54,0))</f>
        <v>0</v>
      </c>
      <c r="AK89" s="135">
        <f>IF($D$4='drop down choices'!$EE$4,O89/2.54,IF($D$4='drop down choices'!$EE$5,O89*2.54,0))</f>
        <v>0</v>
      </c>
      <c r="AL89" s="135">
        <f>IF($D$4='drop down choices'!$EE$4,P89/2.54,IF($D$4='drop down choices'!$EE$5,P89*2.54,0))</f>
        <v>0</v>
      </c>
      <c r="AM89" s="135">
        <f>IF($D$4='drop down choices'!$EE$4,Q89/2.54,IF($D$4='drop down choices'!$EE$5,Q89*2.54,0))</f>
        <v>0</v>
      </c>
      <c r="AN89" s="135">
        <f>IF($D$4='drop down choices'!$EE$4,R89/2.54,IF($D$4='drop down choices'!$EE$5,R89*2.54,0))</f>
        <v>0</v>
      </c>
      <c r="AO89" s="135">
        <f>IF($D$4='drop down choices'!$EE$4,S89/2.54,IF($D$4='drop down choices'!$EE$5,S89*2.54,0))</f>
        <v>0</v>
      </c>
      <c r="AP89" s="135">
        <f>IF($D$4='drop down choices'!$EE$4,T89/2.54,IF($D$4='drop down choices'!$EE$5,T89*2.54,0))</f>
        <v>0</v>
      </c>
      <c r="AQ89" s="135">
        <f>IF($D$4='drop down choices'!$EE$4,U89/2.54,IF($D$4='drop down choices'!$EE$5,U89*2.54,0))</f>
        <v>0</v>
      </c>
      <c r="AR89" s="135">
        <f>IF($D$4='drop down choices'!$EE$4,V89/2.54,IF($D$4='drop down choices'!$EE$5,V89*2.54,0))</f>
        <v>0</v>
      </c>
    </row>
    <row r="90" spans="1:44" s="107" customFormat="1" ht="25.9" customHeight="1">
      <c r="A90" s="105"/>
      <c r="B90" s="500" t="str">
        <f>IF('VENDOR INFORMATION'!$B$13="Germany","n/a",'Fields names'!$A$230)</f>
        <v>Hip</v>
      </c>
      <c r="C90" s="500"/>
      <c r="D90" s="109" t="s">
        <v>284</v>
      </c>
      <c r="E90" s="129"/>
      <c r="F90" s="129"/>
      <c r="G90" s="129"/>
      <c r="H90" s="129"/>
      <c r="I90" s="129"/>
      <c r="J90" s="129"/>
      <c r="K90" s="129"/>
      <c r="L90" s="129"/>
      <c r="M90" s="129"/>
      <c r="N90" s="129"/>
      <c r="O90" s="129"/>
      <c r="P90" s="129"/>
      <c r="Q90" s="129"/>
      <c r="R90" s="129"/>
      <c r="S90" s="129"/>
      <c r="T90" s="129"/>
      <c r="U90" s="129"/>
      <c r="V90" s="129"/>
      <c r="W90" s="151" t="str">
        <f t="shared" si="14"/>
        <v>Hip: / / / / / / / / / / / / / / / / / /</v>
      </c>
      <c r="X90" s="501" t="str">
        <f t="shared" si="12"/>
        <v>Hip</v>
      </c>
      <c r="Y90" s="502"/>
      <c r="Z90" s="141" t="str">
        <f t="shared" si="13"/>
        <v>Select</v>
      </c>
      <c r="AA90" s="135">
        <f>IF($D$4='drop down choices'!$EE$4,E90/2.54,IF($D$4='drop down choices'!$EE$5,E90*2.54,0))</f>
        <v>0</v>
      </c>
      <c r="AB90" s="135">
        <f>IF($D$4='drop down choices'!$EE$4,F90/2.54,IF($D$4='drop down choices'!$EE$5,F90*2.54,0))</f>
        <v>0</v>
      </c>
      <c r="AC90" s="135">
        <f>IF($D$4='drop down choices'!$EE$4,G90/2.54,IF($D$4='drop down choices'!$EE$5,G90*2.54,0))</f>
        <v>0</v>
      </c>
      <c r="AD90" s="135">
        <f>IF($D$4='drop down choices'!$EE$4,H90/2.54,IF($D$4='drop down choices'!$EE$5,H90*2.54,0))</f>
        <v>0</v>
      </c>
      <c r="AE90" s="135">
        <f>IF($D$4='drop down choices'!$EE$4,I90/2.54,IF($D$4='drop down choices'!$EE$5,I90*2.54,0))</f>
        <v>0</v>
      </c>
      <c r="AF90" s="135">
        <f>IF($D$4='drop down choices'!$EE$4,J90/2.54,IF($D$4='drop down choices'!$EE$5,J90*2.54,0))</f>
        <v>0</v>
      </c>
      <c r="AG90" s="135">
        <f>IF($D$4='drop down choices'!$EE$4,K90/2.54,IF($D$4='drop down choices'!$EE$5,K90*2.54,0))</f>
        <v>0</v>
      </c>
      <c r="AH90" s="135">
        <f>IF($D$4='drop down choices'!$EE$4,L90/2.54,IF($D$4='drop down choices'!$EE$5,L90*2.54,0))</f>
        <v>0</v>
      </c>
      <c r="AI90" s="135">
        <f>IF($D$4='drop down choices'!$EE$4,M90/2.54,IF($D$4='drop down choices'!$EE$5,M90*2.54,0))</f>
        <v>0</v>
      </c>
      <c r="AJ90" s="135">
        <f>IF($D$4='drop down choices'!$EE$4,N90/2.54,IF($D$4='drop down choices'!$EE$5,N90*2.54,0))</f>
        <v>0</v>
      </c>
      <c r="AK90" s="135">
        <f>IF($D$4='drop down choices'!$EE$4,O90/2.54,IF($D$4='drop down choices'!$EE$5,O90*2.54,0))</f>
        <v>0</v>
      </c>
      <c r="AL90" s="135">
        <f>IF($D$4='drop down choices'!$EE$4,P90/2.54,IF($D$4='drop down choices'!$EE$5,P90*2.54,0))</f>
        <v>0</v>
      </c>
      <c r="AM90" s="135">
        <f>IF($D$4='drop down choices'!$EE$4,Q90/2.54,IF($D$4='drop down choices'!$EE$5,Q90*2.54,0))</f>
        <v>0</v>
      </c>
      <c r="AN90" s="135">
        <f>IF($D$4='drop down choices'!$EE$4,R90/2.54,IF($D$4='drop down choices'!$EE$5,R90*2.54,0))</f>
        <v>0</v>
      </c>
      <c r="AO90" s="135">
        <f>IF($D$4='drop down choices'!$EE$4,S90/2.54,IF($D$4='drop down choices'!$EE$5,S90*2.54,0))</f>
        <v>0</v>
      </c>
      <c r="AP90" s="135">
        <f>IF($D$4='drop down choices'!$EE$4,T90/2.54,IF($D$4='drop down choices'!$EE$5,T90*2.54,0))</f>
        <v>0</v>
      </c>
      <c r="AQ90" s="135">
        <f>IF($D$4='drop down choices'!$EE$4,U90/2.54,IF($D$4='drop down choices'!$EE$5,U90*2.54,0))</f>
        <v>0</v>
      </c>
      <c r="AR90" s="135">
        <f>IF($D$4='drop down choices'!$EE$4,V90/2.54,IF($D$4='drop down choices'!$EE$5,V90*2.54,0))</f>
        <v>0</v>
      </c>
    </row>
    <row r="91" spans="1:44" s="107" customFormat="1" ht="25.9" customHeight="1">
      <c r="A91" s="105"/>
      <c r="B91" s="500" t="str">
        <f>IF('VENDOR INFORMATION'!$B$13="Germany","n/a",'Fields names'!$A$231)</f>
        <v>Length</v>
      </c>
      <c r="C91" s="500"/>
      <c r="D91" s="109" t="s">
        <v>284</v>
      </c>
      <c r="E91" s="129"/>
      <c r="F91" s="129"/>
      <c r="G91" s="129"/>
      <c r="H91" s="129"/>
      <c r="I91" s="129"/>
      <c r="J91" s="129"/>
      <c r="K91" s="129"/>
      <c r="L91" s="129"/>
      <c r="M91" s="129"/>
      <c r="N91" s="129"/>
      <c r="O91" s="129"/>
      <c r="P91" s="129"/>
      <c r="Q91" s="129"/>
      <c r="R91" s="129"/>
      <c r="S91" s="129"/>
      <c r="T91" s="129"/>
      <c r="U91" s="129"/>
      <c r="V91" s="129"/>
      <c r="W91" s="151" t="str">
        <f t="shared" si="14"/>
        <v>Length: / / / / / / / / / / / / / / / / / /</v>
      </c>
      <c r="X91" s="501" t="str">
        <f t="shared" si="12"/>
        <v>Length</v>
      </c>
      <c r="Y91" s="502"/>
      <c r="Z91" s="141" t="str">
        <f t="shared" si="13"/>
        <v>Select</v>
      </c>
      <c r="AA91" s="135">
        <f>IF($D$4='drop down choices'!$EE$4,E91/2.54,IF($D$4='drop down choices'!$EE$5,E91*2.54,0))</f>
        <v>0</v>
      </c>
      <c r="AB91" s="135">
        <f>IF($D$4='drop down choices'!$EE$4,F91/2.54,IF($D$4='drop down choices'!$EE$5,F91*2.54,0))</f>
        <v>0</v>
      </c>
      <c r="AC91" s="135">
        <f>IF($D$4='drop down choices'!$EE$4,G91/2.54,IF($D$4='drop down choices'!$EE$5,G91*2.54,0))</f>
        <v>0</v>
      </c>
      <c r="AD91" s="135">
        <f>IF($D$4='drop down choices'!$EE$4,H91/2.54,IF($D$4='drop down choices'!$EE$5,H91*2.54,0))</f>
        <v>0</v>
      </c>
      <c r="AE91" s="135">
        <f>IF($D$4='drop down choices'!$EE$4,I91/2.54,IF($D$4='drop down choices'!$EE$5,I91*2.54,0))</f>
        <v>0</v>
      </c>
      <c r="AF91" s="135">
        <f>IF($D$4='drop down choices'!$EE$4,J91/2.54,IF($D$4='drop down choices'!$EE$5,J91*2.54,0))</f>
        <v>0</v>
      </c>
      <c r="AG91" s="135">
        <f>IF($D$4='drop down choices'!$EE$4,K91/2.54,IF($D$4='drop down choices'!$EE$5,K91*2.54,0))</f>
        <v>0</v>
      </c>
      <c r="AH91" s="135">
        <f>IF($D$4='drop down choices'!$EE$4,L91/2.54,IF($D$4='drop down choices'!$EE$5,L91*2.54,0))</f>
        <v>0</v>
      </c>
      <c r="AI91" s="135">
        <f>IF($D$4='drop down choices'!$EE$4,M91/2.54,IF($D$4='drop down choices'!$EE$5,M91*2.54,0))</f>
        <v>0</v>
      </c>
      <c r="AJ91" s="135">
        <f>IF($D$4='drop down choices'!$EE$4,N91/2.54,IF($D$4='drop down choices'!$EE$5,N91*2.54,0))</f>
        <v>0</v>
      </c>
      <c r="AK91" s="135">
        <f>IF($D$4='drop down choices'!$EE$4,O91/2.54,IF($D$4='drop down choices'!$EE$5,O91*2.54,0))</f>
        <v>0</v>
      </c>
      <c r="AL91" s="135">
        <f>IF($D$4='drop down choices'!$EE$4,P91/2.54,IF($D$4='drop down choices'!$EE$5,P91*2.54,0))</f>
        <v>0</v>
      </c>
      <c r="AM91" s="135">
        <f>IF($D$4='drop down choices'!$EE$4,Q91/2.54,IF($D$4='drop down choices'!$EE$5,Q91*2.54,0))</f>
        <v>0</v>
      </c>
      <c r="AN91" s="135">
        <f>IF($D$4='drop down choices'!$EE$4,R91/2.54,IF($D$4='drop down choices'!$EE$5,R91*2.54,0))</f>
        <v>0</v>
      </c>
      <c r="AO91" s="135">
        <f>IF($D$4='drop down choices'!$EE$4,S91/2.54,IF($D$4='drop down choices'!$EE$5,S91*2.54,0))</f>
        <v>0</v>
      </c>
      <c r="AP91" s="135">
        <f>IF($D$4='drop down choices'!$EE$4,T91/2.54,IF($D$4='drop down choices'!$EE$5,T91*2.54,0))</f>
        <v>0</v>
      </c>
      <c r="AQ91" s="135">
        <f>IF($D$4='drop down choices'!$EE$4,U91/2.54,IF($D$4='drop down choices'!$EE$5,U91*2.54,0))</f>
        <v>0</v>
      </c>
      <c r="AR91" s="135">
        <f>IF($D$4='drop down choices'!$EE$4,V91/2.54,IF($D$4='drop down choices'!$EE$5,V91*2.54,0))</f>
        <v>0</v>
      </c>
    </row>
    <row r="92" spans="1:44" s="107" customFormat="1" ht="25.9" customHeight="1">
      <c r="A92" s="105"/>
      <c r="B92" s="500" t="str">
        <f>IF('VENDOR INFORMATION'!$B$13="Germany","n/a",'Fields names'!$A$232)</f>
        <v>Sleeve length</v>
      </c>
      <c r="C92" s="500"/>
      <c r="D92" s="109" t="s">
        <v>284</v>
      </c>
      <c r="E92" s="129"/>
      <c r="F92" s="129"/>
      <c r="G92" s="129"/>
      <c r="H92" s="129"/>
      <c r="I92" s="129"/>
      <c r="J92" s="129"/>
      <c r="K92" s="129"/>
      <c r="L92" s="129"/>
      <c r="M92" s="129"/>
      <c r="N92" s="129"/>
      <c r="O92" s="129"/>
      <c r="P92" s="129"/>
      <c r="Q92" s="129"/>
      <c r="R92" s="129"/>
      <c r="S92" s="129"/>
      <c r="T92" s="129"/>
      <c r="U92" s="129"/>
      <c r="V92" s="129"/>
      <c r="W92" s="151" t="str">
        <f t="shared" si="14"/>
        <v>Sleeve length: / / / / / / / / / / / / / / / / / /</v>
      </c>
      <c r="X92" s="501" t="str">
        <f t="shared" si="12"/>
        <v>Sleeve length</v>
      </c>
      <c r="Y92" s="502"/>
      <c r="Z92" s="141" t="str">
        <f t="shared" si="13"/>
        <v>Select</v>
      </c>
      <c r="AA92" s="135">
        <f>IF($D$4='drop down choices'!$EE$4,E92/2.54,IF($D$4='drop down choices'!$EE$5,E92*2.54,0))</f>
        <v>0</v>
      </c>
      <c r="AB92" s="135">
        <f>IF($D$4='drop down choices'!$EE$4,F92/2.54,IF($D$4='drop down choices'!$EE$5,F92*2.54,0))</f>
        <v>0</v>
      </c>
      <c r="AC92" s="135">
        <f>IF($D$4='drop down choices'!$EE$4,G92/2.54,IF($D$4='drop down choices'!$EE$5,G92*2.54,0))</f>
        <v>0</v>
      </c>
      <c r="AD92" s="135">
        <f>IF($D$4='drop down choices'!$EE$4,H92/2.54,IF($D$4='drop down choices'!$EE$5,H92*2.54,0))</f>
        <v>0</v>
      </c>
      <c r="AE92" s="135">
        <f>IF($D$4='drop down choices'!$EE$4,I92/2.54,IF($D$4='drop down choices'!$EE$5,I92*2.54,0))</f>
        <v>0</v>
      </c>
      <c r="AF92" s="135">
        <f>IF($D$4='drop down choices'!$EE$4,J92/2.54,IF($D$4='drop down choices'!$EE$5,J92*2.54,0))</f>
        <v>0</v>
      </c>
      <c r="AG92" s="135">
        <f>IF($D$4='drop down choices'!$EE$4,K92/2.54,IF($D$4='drop down choices'!$EE$5,K92*2.54,0))</f>
        <v>0</v>
      </c>
      <c r="AH92" s="135">
        <f>IF($D$4='drop down choices'!$EE$4,L92/2.54,IF($D$4='drop down choices'!$EE$5,L92*2.54,0))</f>
        <v>0</v>
      </c>
      <c r="AI92" s="135">
        <f>IF($D$4='drop down choices'!$EE$4,M92/2.54,IF($D$4='drop down choices'!$EE$5,M92*2.54,0))</f>
        <v>0</v>
      </c>
      <c r="AJ92" s="135">
        <f>IF($D$4='drop down choices'!$EE$4,N92/2.54,IF($D$4='drop down choices'!$EE$5,N92*2.54,0))</f>
        <v>0</v>
      </c>
      <c r="AK92" s="135">
        <f>IF($D$4='drop down choices'!$EE$4,O92/2.54,IF($D$4='drop down choices'!$EE$5,O92*2.54,0))</f>
        <v>0</v>
      </c>
      <c r="AL92" s="135">
        <f>IF($D$4='drop down choices'!$EE$4,P92/2.54,IF($D$4='drop down choices'!$EE$5,P92*2.54,0))</f>
        <v>0</v>
      </c>
      <c r="AM92" s="135">
        <f>IF($D$4='drop down choices'!$EE$4,Q92/2.54,IF($D$4='drop down choices'!$EE$5,Q92*2.54,0))</f>
        <v>0</v>
      </c>
      <c r="AN92" s="135">
        <f>IF($D$4='drop down choices'!$EE$4,R92/2.54,IF($D$4='drop down choices'!$EE$5,R92*2.54,0))</f>
        <v>0</v>
      </c>
      <c r="AO92" s="135">
        <f>IF($D$4='drop down choices'!$EE$4,S92/2.54,IF($D$4='drop down choices'!$EE$5,S92*2.54,0))</f>
        <v>0</v>
      </c>
      <c r="AP92" s="135">
        <f>IF($D$4='drop down choices'!$EE$4,T92/2.54,IF($D$4='drop down choices'!$EE$5,T92*2.54,0))</f>
        <v>0</v>
      </c>
      <c r="AQ92" s="135">
        <f>IF($D$4='drop down choices'!$EE$4,U92/2.54,IF($D$4='drop down choices'!$EE$5,U92*2.54,0))</f>
        <v>0</v>
      </c>
      <c r="AR92" s="135">
        <f>IF($D$4='drop down choices'!$EE$4,V92/2.54,IF($D$4='drop down choices'!$EE$5,V92*2.54,0))</f>
        <v>0</v>
      </c>
    </row>
    <row r="93" spans="1:44" s="107" customFormat="1" ht="25.9" customHeight="1">
      <c r="A93" s="105"/>
      <c r="B93" s="500" t="str">
        <f>IF('VENDOR INFORMATION'!$B$13="Germany","n/a",'Fields names'!$A$233)</f>
        <v>Sweep</v>
      </c>
      <c r="C93" s="500"/>
      <c r="D93" s="109" t="s">
        <v>284</v>
      </c>
      <c r="E93" s="129"/>
      <c r="F93" s="129"/>
      <c r="G93" s="129"/>
      <c r="H93" s="129"/>
      <c r="I93" s="129"/>
      <c r="J93" s="129"/>
      <c r="K93" s="129"/>
      <c r="L93" s="129"/>
      <c r="M93" s="129"/>
      <c r="N93" s="129"/>
      <c r="O93" s="129"/>
      <c r="P93" s="129"/>
      <c r="Q93" s="129"/>
      <c r="R93" s="129"/>
      <c r="S93" s="129"/>
      <c r="T93" s="129"/>
      <c r="U93" s="129"/>
      <c r="V93" s="129"/>
      <c r="W93" s="151" t="str">
        <f t="shared" si="14"/>
        <v>Sweep: / / / / / / / / / / / / / / / / / /</v>
      </c>
      <c r="X93" s="501" t="str">
        <f t="shared" si="12"/>
        <v>Sweep</v>
      </c>
      <c r="Y93" s="502"/>
      <c r="Z93" s="141" t="str">
        <f t="shared" si="13"/>
        <v>Select</v>
      </c>
      <c r="AA93" s="135">
        <f>IF($D$4='drop down choices'!$EE$4,E93/2.54,IF($D$4='drop down choices'!$EE$5,E93*2.54,0))</f>
        <v>0</v>
      </c>
      <c r="AB93" s="135">
        <f>IF($D$4='drop down choices'!$EE$4,F93/2.54,IF($D$4='drop down choices'!$EE$5,F93*2.54,0))</f>
        <v>0</v>
      </c>
      <c r="AC93" s="135">
        <f>IF($D$4='drop down choices'!$EE$4,G93/2.54,IF($D$4='drop down choices'!$EE$5,G93*2.54,0))</f>
        <v>0</v>
      </c>
      <c r="AD93" s="135">
        <f>IF($D$4='drop down choices'!$EE$4,H93/2.54,IF($D$4='drop down choices'!$EE$5,H93*2.54,0))</f>
        <v>0</v>
      </c>
      <c r="AE93" s="135">
        <f>IF($D$4='drop down choices'!$EE$4,I93/2.54,IF($D$4='drop down choices'!$EE$5,I93*2.54,0))</f>
        <v>0</v>
      </c>
      <c r="AF93" s="135">
        <f>IF($D$4='drop down choices'!$EE$4,J93/2.54,IF($D$4='drop down choices'!$EE$5,J93*2.54,0))</f>
        <v>0</v>
      </c>
      <c r="AG93" s="135">
        <f>IF($D$4='drop down choices'!$EE$4,K93/2.54,IF($D$4='drop down choices'!$EE$5,K93*2.54,0))</f>
        <v>0</v>
      </c>
      <c r="AH93" s="135">
        <f>IF($D$4='drop down choices'!$EE$4,L93/2.54,IF($D$4='drop down choices'!$EE$5,L93*2.54,0))</f>
        <v>0</v>
      </c>
      <c r="AI93" s="135">
        <f>IF($D$4='drop down choices'!$EE$4,M93/2.54,IF($D$4='drop down choices'!$EE$5,M93*2.54,0))</f>
        <v>0</v>
      </c>
      <c r="AJ93" s="135">
        <f>IF($D$4='drop down choices'!$EE$4,N93/2.54,IF($D$4='drop down choices'!$EE$5,N93*2.54,0))</f>
        <v>0</v>
      </c>
      <c r="AK93" s="135">
        <f>IF($D$4='drop down choices'!$EE$4,O93/2.54,IF($D$4='drop down choices'!$EE$5,O93*2.54,0))</f>
        <v>0</v>
      </c>
      <c r="AL93" s="135">
        <f>IF($D$4='drop down choices'!$EE$4,P93/2.54,IF($D$4='drop down choices'!$EE$5,P93*2.54,0))</f>
        <v>0</v>
      </c>
      <c r="AM93" s="135">
        <f>IF($D$4='drop down choices'!$EE$4,Q93/2.54,IF($D$4='drop down choices'!$EE$5,Q93*2.54,0))</f>
        <v>0</v>
      </c>
      <c r="AN93" s="135">
        <f>IF($D$4='drop down choices'!$EE$4,R93/2.54,IF($D$4='drop down choices'!$EE$5,R93*2.54,0))</f>
        <v>0</v>
      </c>
      <c r="AO93" s="135">
        <f>IF($D$4='drop down choices'!$EE$4,S93/2.54,IF($D$4='drop down choices'!$EE$5,S93*2.54,0))</f>
        <v>0</v>
      </c>
      <c r="AP93" s="135">
        <f>IF($D$4='drop down choices'!$EE$4,T93/2.54,IF($D$4='drop down choices'!$EE$5,T93*2.54,0))</f>
        <v>0</v>
      </c>
      <c r="AQ93" s="135">
        <f>IF($D$4='drop down choices'!$EE$4,U93/2.54,IF($D$4='drop down choices'!$EE$5,U93*2.54,0))</f>
        <v>0</v>
      </c>
      <c r="AR93" s="135">
        <f>IF($D$4='drop down choices'!$EE$4,V93/2.54,IF($D$4='drop down choices'!$EE$5,V93*2.54,0))</f>
        <v>0</v>
      </c>
    </row>
    <row r="94" spans="1:44" s="107" customFormat="1" ht="25.9" customHeight="1">
      <c r="A94" s="105"/>
      <c r="B94" s="500" t="str">
        <f>IF('VENDOR INFORMATION'!$B$13="Germany","n/a",'Fields names'!$A$234)</f>
        <v>In Seam</v>
      </c>
      <c r="C94" s="500"/>
      <c r="D94" s="109" t="s">
        <v>284</v>
      </c>
      <c r="E94" s="129"/>
      <c r="F94" s="129"/>
      <c r="G94" s="129"/>
      <c r="H94" s="129"/>
      <c r="I94" s="129"/>
      <c r="J94" s="129"/>
      <c r="K94" s="129"/>
      <c r="L94" s="129"/>
      <c r="M94" s="129"/>
      <c r="N94" s="129"/>
      <c r="O94" s="129"/>
      <c r="P94" s="129"/>
      <c r="Q94" s="129"/>
      <c r="R94" s="129"/>
      <c r="S94" s="129"/>
      <c r="T94" s="129"/>
      <c r="U94" s="129"/>
      <c r="V94" s="129"/>
      <c r="W94" s="151" t="str">
        <f t="shared" si="14"/>
        <v>In Seam: / / / / / / / / / / / / / / / / / /</v>
      </c>
      <c r="X94" s="501" t="str">
        <f t="shared" si="12"/>
        <v>In Seam</v>
      </c>
      <c r="Y94" s="502"/>
      <c r="Z94" s="141" t="str">
        <f t="shared" si="13"/>
        <v>Select</v>
      </c>
      <c r="AA94" s="135">
        <f>IF($D$4='drop down choices'!$EE$4,E94/2.54,IF($D$4='drop down choices'!$EE$5,E94*2.54,0))</f>
        <v>0</v>
      </c>
      <c r="AB94" s="135">
        <f>IF($D$4='drop down choices'!$EE$4,F94/2.54,IF($D$4='drop down choices'!$EE$5,F94*2.54,0))</f>
        <v>0</v>
      </c>
      <c r="AC94" s="135">
        <f>IF($D$4='drop down choices'!$EE$4,G94/2.54,IF($D$4='drop down choices'!$EE$5,G94*2.54,0))</f>
        <v>0</v>
      </c>
      <c r="AD94" s="135">
        <f>IF($D$4='drop down choices'!$EE$4,H94/2.54,IF($D$4='drop down choices'!$EE$5,H94*2.54,0))</f>
        <v>0</v>
      </c>
      <c r="AE94" s="135">
        <f>IF($D$4='drop down choices'!$EE$4,I94/2.54,IF($D$4='drop down choices'!$EE$5,I94*2.54,0))</f>
        <v>0</v>
      </c>
      <c r="AF94" s="135">
        <f>IF($D$4='drop down choices'!$EE$4,J94/2.54,IF($D$4='drop down choices'!$EE$5,J94*2.54,0))</f>
        <v>0</v>
      </c>
      <c r="AG94" s="135">
        <f>IF($D$4='drop down choices'!$EE$4,K94/2.54,IF($D$4='drop down choices'!$EE$5,K94*2.54,0))</f>
        <v>0</v>
      </c>
      <c r="AH94" s="135">
        <f>IF($D$4='drop down choices'!$EE$4,L94/2.54,IF($D$4='drop down choices'!$EE$5,L94*2.54,0))</f>
        <v>0</v>
      </c>
      <c r="AI94" s="135">
        <f>IF($D$4='drop down choices'!$EE$4,M94/2.54,IF($D$4='drop down choices'!$EE$5,M94*2.54,0))</f>
        <v>0</v>
      </c>
      <c r="AJ94" s="135">
        <f>IF($D$4='drop down choices'!$EE$4,N94/2.54,IF($D$4='drop down choices'!$EE$5,N94*2.54,0))</f>
        <v>0</v>
      </c>
      <c r="AK94" s="135">
        <f>IF($D$4='drop down choices'!$EE$4,O94/2.54,IF($D$4='drop down choices'!$EE$5,O94*2.54,0))</f>
        <v>0</v>
      </c>
      <c r="AL94" s="135">
        <f>IF($D$4='drop down choices'!$EE$4,P94/2.54,IF($D$4='drop down choices'!$EE$5,P94*2.54,0))</f>
        <v>0</v>
      </c>
      <c r="AM94" s="135">
        <f>IF($D$4='drop down choices'!$EE$4,Q94/2.54,IF($D$4='drop down choices'!$EE$5,Q94*2.54,0))</f>
        <v>0</v>
      </c>
      <c r="AN94" s="135">
        <f>IF($D$4='drop down choices'!$EE$4,R94/2.54,IF($D$4='drop down choices'!$EE$5,R94*2.54,0))</f>
        <v>0</v>
      </c>
      <c r="AO94" s="135">
        <f>IF($D$4='drop down choices'!$EE$4,S94/2.54,IF($D$4='drop down choices'!$EE$5,S94*2.54,0))</f>
        <v>0</v>
      </c>
      <c r="AP94" s="135">
        <f>IF($D$4='drop down choices'!$EE$4,T94/2.54,IF($D$4='drop down choices'!$EE$5,T94*2.54,0))</f>
        <v>0</v>
      </c>
      <c r="AQ94" s="135">
        <f>IF($D$4='drop down choices'!$EE$4,U94/2.54,IF($D$4='drop down choices'!$EE$5,U94*2.54,0))</f>
        <v>0</v>
      </c>
      <c r="AR94" s="135">
        <f>IF($D$4='drop down choices'!$EE$4,V94/2.54,IF($D$4='drop down choices'!$EE$5,V94*2.54,0))</f>
        <v>0</v>
      </c>
    </row>
    <row r="95" spans="1:44" s="107" customFormat="1" ht="25.5" customHeight="1">
      <c r="A95" s="105"/>
      <c r="B95" s="500" t="str">
        <f>IF('VENDOR INFORMATION'!$B$13="Germany","n/a",'Fields names'!$A$235)</f>
        <v>Out Seam</v>
      </c>
      <c r="C95" s="500"/>
      <c r="D95" s="109" t="s">
        <v>284</v>
      </c>
      <c r="E95" s="130"/>
      <c r="F95" s="130"/>
      <c r="G95" s="130"/>
      <c r="H95" s="130"/>
      <c r="I95" s="130"/>
      <c r="J95" s="130"/>
      <c r="K95" s="130"/>
      <c r="L95" s="130"/>
      <c r="M95" s="130"/>
      <c r="N95" s="130"/>
      <c r="O95" s="130"/>
      <c r="P95" s="130"/>
      <c r="Q95" s="130"/>
      <c r="R95" s="130"/>
      <c r="S95" s="130"/>
      <c r="T95" s="130"/>
      <c r="U95" s="130"/>
      <c r="V95" s="130"/>
      <c r="W95" s="151" t="str">
        <f t="shared" si="14"/>
        <v>Out Seam: / / / / / / / / / / / / / / / / / /</v>
      </c>
      <c r="X95" s="501" t="str">
        <f t="shared" si="12"/>
        <v>Out Seam</v>
      </c>
      <c r="Y95" s="502"/>
      <c r="Z95" s="141" t="str">
        <f t="shared" si="13"/>
        <v>Select</v>
      </c>
      <c r="AA95" s="138">
        <f>IF($D$4='drop down choices'!$EE$4,E95/2.54,IF($D$4='drop down choices'!$EE$5,E95*2.54,0))</f>
        <v>0</v>
      </c>
      <c r="AB95" s="138">
        <f>IF($D$4='drop down choices'!$EE$4,F95/2.54,IF($D$4='drop down choices'!$EE$5,F95*2.54,0))</f>
        <v>0</v>
      </c>
      <c r="AC95" s="138">
        <f>IF($D$4='drop down choices'!$EE$4,G95/2.54,IF($D$4='drop down choices'!$EE$5,G95*2.54,0))</f>
        <v>0</v>
      </c>
      <c r="AD95" s="138">
        <f>IF($D$4='drop down choices'!$EE$4,H95/2.54,IF($D$4='drop down choices'!$EE$5,H95*2.54,0))</f>
        <v>0</v>
      </c>
      <c r="AE95" s="138">
        <f>IF($D$4='drop down choices'!$EE$4,I95/2.54,IF($D$4='drop down choices'!$EE$5,I95*2.54,0))</f>
        <v>0</v>
      </c>
      <c r="AF95" s="138">
        <f>IF($D$4='drop down choices'!$EE$4,J95/2.54,IF($D$4='drop down choices'!$EE$5,J95*2.54,0))</f>
        <v>0</v>
      </c>
      <c r="AG95" s="138">
        <f>IF($D$4='drop down choices'!$EE$4,K95/2.54,IF($D$4='drop down choices'!$EE$5,K95*2.54,0))</f>
        <v>0</v>
      </c>
      <c r="AH95" s="138">
        <f>IF($D$4='drop down choices'!$EE$4,L95/2.54,IF($D$4='drop down choices'!$EE$5,L95*2.54,0))</f>
        <v>0</v>
      </c>
      <c r="AI95" s="138">
        <f>IF($D$4='drop down choices'!$EE$4,M95/2.54,IF($D$4='drop down choices'!$EE$5,M95*2.54,0))</f>
        <v>0</v>
      </c>
      <c r="AJ95" s="138">
        <f>IF($D$4='drop down choices'!$EE$4,N95/2.54,IF($D$4='drop down choices'!$EE$5,N95*2.54,0))</f>
        <v>0</v>
      </c>
      <c r="AK95" s="138">
        <f>IF($D$4='drop down choices'!$EE$4,O95/2.54,IF($D$4='drop down choices'!$EE$5,O95*2.54,0))</f>
        <v>0</v>
      </c>
      <c r="AL95" s="138">
        <f>IF($D$4='drop down choices'!$EE$4,P95/2.54,IF($D$4='drop down choices'!$EE$5,P95*2.54,0))</f>
        <v>0</v>
      </c>
      <c r="AM95" s="138">
        <f>IF($D$4='drop down choices'!$EE$4,Q95/2.54,IF($D$4='drop down choices'!$EE$5,Q95*2.54,0))</f>
        <v>0</v>
      </c>
      <c r="AN95" s="138">
        <f>IF($D$4='drop down choices'!$EE$4,R95/2.54,IF($D$4='drop down choices'!$EE$5,R95*2.54,0))</f>
        <v>0</v>
      </c>
      <c r="AO95" s="138">
        <f>IF($D$4='drop down choices'!$EE$4,S95/2.54,IF($D$4='drop down choices'!$EE$5,S95*2.54,0))</f>
        <v>0</v>
      </c>
      <c r="AP95" s="138">
        <f>IF($D$4='drop down choices'!$EE$4,T95/2.54,IF($D$4='drop down choices'!$EE$5,T95*2.54,0))</f>
        <v>0</v>
      </c>
      <c r="AQ95" s="138">
        <f>IF($D$4='drop down choices'!$EE$4,U95/2.54,IF($D$4='drop down choices'!$EE$5,U95*2.54,0))</f>
        <v>0</v>
      </c>
      <c r="AR95" s="138">
        <f>IF($D$4='drop down choices'!$EE$4,V95/2.54,IF($D$4='drop down choices'!$EE$5,V95*2.54,0))</f>
        <v>0</v>
      </c>
    </row>
    <row r="96" spans="1:44" hidden="1"/>
    <row r="97" spans="1:44" hidden="1"/>
    <row r="98" spans="1:44" hidden="1"/>
    <row r="99" spans="1:44" hidden="1"/>
    <row r="100" spans="1:44" hidden="1"/>
    <row r="101" spans="1:44" hidden="1"/>
    <row r="102" spans="1:44">
      <c r="A102" s="315"/>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row>
    <row r="103" spans="1:44" ht="10.5" customHeight="1">
      <c r="A103" s="315"/>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row>
    <row r="104" spans="1:44" s="106" customFormat="1" ht="15" customHeight="1">
      <c r="A104" s="105"/>
      <c r="B104" s="131">
        <f>'PRODUCT INFORMATION'!A103</f>
        <v>0</v>
      </c>
      <c r="C104" s="139" t="str">
        <f>'Fields names'!$A$179</f>
        <v>Unit</v>
      </c>
      <c r="D104" s="109" t="s">
        <v>2027</v>
      </c>
      <c r="E104" s="108"/>
      <c r="F104" s="108"/>
      <c r="G104" s="108"/>
      <c r="H104" s="131"/>
      <c r="I104" s="131"/>
      <c r="J104" s="131"/>
      <c r="K104" s="131"/>
      <c r="L104" s="131"/>
      <c r="M104" s="131"/>
      <c r="N104" s="132"/>
      <c r="O104" s="132"/>
      <c r="P104" s="132"/>
      <c r="Q104" s="132"/>
      <c r="R104" s="132"/>
      <c r="S104" s="132"/>
      <c r="T104" s="132"/>
      <c r="U104" s="132"/>
      <c r="V104" s="132"/>
      <c r="W104" s="149" t="s">
        <v>1495</v>
      </c>
      <c r="X104" s="105"/>
      <c r="Y104" s="139" t="str">
        <f>C104</f>
        <v>Unit</v>
      </c>
      <c r="Z104" s="133" t="str">
        <f>IF(D104='drop down choices'!EE104,'drop down choices'!EE105,IF(D104='drop down choices'!EE105,'drop down choices'!EE104,"n/a"))</f>
        <v>n/a</v>
      </c>
      <c r="AC104" s="107"/>
      <c r="AD104" s="105"/>
      <c r="AE104" s="105"/>
      <c r="AF104" s="105"/>
      <c r="AG104" s="105"/>
      <c r="AH104" s="105"/>
      <c r="AI104" s="105"/>
      <c r="AJ104" s="105"/>
      <c r="AK104" s="105"/>
      <c r="AL104" s="105"/>
      <c r="AM104" s="105"/>
      <c r="AN104" s="105"/>
      <c r="AO104" s="105"/>
      <c r="AP104" s="105"/>
      <c r="AQ104" s="105"/>
      <c r="AR104" s="105"/>
    </row>
    <row r="105" spans="1:44" s="106" customFormat="1" ht="6" customHeight="1" thickBot="1">
      <c r="A105" s="105"/>
      <c r="B105" s="131"/>
      <c r="C105" s="131"/>
      <c r="D105" s="131"/>
      <c r="E105" s="131"/>
      <c r="F105" s="131"/>
      <c r="G105" s="131"/>
      <c r="H105" s="131"/>
      <c r="I105" s="131"/>
      <c r="J105" s="131"/>
      <c r="K105" s="131"/>
      <c r="L105" s="131"/>
      <c r="M105" s="131"/>
      <c r="N105" s="132"/>
      <c r="O105" s="132"/>
      <c r="P105" s="132"/>
      <c r="Q105" s="132"/>
      <c r="R105" s="132"/>
      <c r="S105" s="132"/>
      <c r="T105" s="132"/>
      <c r="U105" s="132"/>
      <c r="V105" s="132"/>
      <c r="W105" s="150" t="s">
        <v>2281</v>
      </c>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row>
    <row r="106" spans="1:44" s="107" customFormat="1" ht="23.25" customHeight="1">
      <c r="A106" s="105"/>
      <c r="B106" s="503" t="str">
        <f>IF('VENDOR INFORMATION'!$B$13="Germany","n/a",'Fields names'!$A$193)</f>
        <v>SIZE</v>
      </c>
      <c r="C106" s="504"/>
      <c r="D106" s="126" t="str">
        <f>IF('VENDOR INFORMATION'!$B$13="Germany","n/a",'Fields names'!$A$69)</f>
        <v>Type</v>
      </c>
      <c r="E106" s="126"/>
      <c r="F106" s="126"/>
      <c r="G106" s="126"/>
      <c r="H106" s="126"/>
      <c r="I106" s="126"/>
      <c r="J106" s="126"/>
      <c r="K106" s="126"/>
      <c r="L106" s="126"/>
      <c r="M106" s="126"/>
      <c r="N106" s="127"/>
      <c r="O106" s="127"/>
      <c r="P106" s="127"/>
      <c r="Q106" s="127"/>
      <c r="R106" s="127"/>
      <c r="S106" s="127"/>
      <c r="T106" s="127"/>
      <c r="U106" s="127"/>
      <c r="V106" s="127"/>
      <c r="W106" s="149" t="s">
        <v>2282</v>
      </c>
      <c r="X106" s="505" t="str">
        <f t="shared" ref="X106:X115" si="15">B106</f>
        <v>SIZE</v>
      </c>
      <c r="Y106" s="506"/>
      <c r="Z106" s="140" t="str">
        <f t="shared" ref="Z106:Z115" si="16">D106</f>
        <v>Type</v>
      </c>
      <c r="AA106" s="134">
        <f>IF('VENDOR INFORMATION'!$B$13="Germany","n/a",E106)</f>
        <v>0</v>
      </c>
      <c r="AB106" s="134">
        <f>IF('VENDOR INFORMATION'!$B$13="Germany","n/a",F106)</f>
        <v>0</v>
      </c>
      <c r="AC106" s="134">
        <f>IF('VENDOR INFORMATION'!$B$13="Germany","n/a",G106)</f>
        <v>0</v>
      </c>
      <c r="AD106" s="134">
        <f>IF('VENDOR INFORMATION'!$B$13="Germany","n/a",H106)</f>
        <v>0</v>
      </c>
      <c r="AE106" s="134">
        <f>IF('VENDOR INFORMATION'!$B$13="Germany","n/a",I106)</f>
        <v>0</v>
      </c>
      <c r="AF106" s="134">
        <f>IF('VENDOR INFORMATION'!$B$13="Germany","n/a",J106)</f>
        <v>0</v>
      </c>
      <c r="AG106" s="134">
        <f>IF('VENDOR INFORMATION'!$B$13="Germany","n/a",K106)</f>
        <v>0</v>
      </c>
      <c r="AH106" s="134">
        <f>IF('VENDOR INFORMATION'!$B$13="Germany","n/a",L106)</f>
        <v>0</v>
      </c>
      <c r="AI106" s="134">
        <f>IF('VENDOR INFORMATION'!$B$13="Germany","n/a",M106)</f>
        <v>0</v>
      </c>
      <c r="AJ106" s="134">
        <f>IF('VENDOR INFORMATION'!$B$13="Germany","n/a",N106)</f>
        <v>0</v>
      </c>
      <c r="AK106" s="134">
        <f>IF('VENDOR INFORMATION'!$B$13="Germany","n/a",O106)</f>
        <v>0</v>
      </c>
      <c r="AL106" s="134">
        <f>IF('VENDOR INFORMATION'!$B$13="Germany","n/a",P106)</f>
        <v>0</v>
      </c>
      <c r="AM106" s="134">
        <f>IF('VENDOR INFORMATION'!$B$13="Germany","n/a",Q106)</f>
        <v>0</v>
      </c>
      <c r="AN106" s="134">
        <f>IF('VENDOR INFORMATION'!$B$13="Germany","n/a",R106)</f>
        <v>0</v>
      </c>
      <c r="AO106" s="134">
        <f>IF('VENDOR INFORMATION'!$B$13="Germany","n/a",S106)</f>
        <v>0</v>
      </c>
      <c r="AP106" s="134">
        <f>IF('VENDOR INFORMATION'!$B$13="Germany","n/a",T106)</f>
        <v>0</v>
      </c>
      <c r="AQ106" s="134">
        <f>IF('VENDOR INFORMATION'!$B$13="Germany","n/a",U106)</f>
        <v>0</v>
      </c>
      <c r="AR106" s="134">
        <f>IF('VENDOR INFORMATION'!$B$13="Germany","n/a",V106)</f>
        <v>0</v>
      </c>
    </row>
    <row r="107" spans="1:44" s="107" customFormat="1" ht="25.9" customHeight="1">
      <c r="A107" s="105"/>
      <c r="B107" s="500" t="str">
        <f>IF('VENDOR INFORMATION'!$B$13="Germany","n/a",'Fields names'!$A$227)</f>
        <v>Shoulder</v>
      </c>
      <c r="C107" s="500"/>
      <c r="D107" s="109" t="s">
        <v>284</v>
      </c>
      <c r="E107" s="128"/>
      <c r="F107" s="128"/>
      <c r="G107" s="128"/>
      <c r="H107" s="128"/>
      <c r="I107" s="128"/>
      <c r="J107" s="128"/>
      <c r="K107" s="128"/>
      <c r="L107" s="128"/>
      <c r="M107" s="128"/>
      <c r="N107" s="128"/>
      <c r="O107" s="128"/>
      <c r="P107" s="128"/>
      <c r="Q107" s="128"/>
      <c r="R107" s="128"/>
      <c r="S107" s="128"/>
      <c r="T107" s="128"/>
      <c r="U107" s="128"/>
      <c r="V107" s="128"/>
      <c r="W107" s="151" t="str">
        <f>_xlfn.CONCAT(B107,$W$6,$E$6,$W$5,E107,$W$4,$F$6,$W$5,F107,$W$4,$G$6,$W$5,G107,$W$4,$H$6,$W$5,H107,$W$4,$I$6,$W$5,I107,$W$4,$J$6,$W$5,J107,$W$4,$K$6,$W$5,K107,$W$4,$L$6,$W$5,L107,$W$4,$M$6,$W$5,M107,$W$4,$N$6,$W$5,N107,$W$4,$O$6,$W$5,O107,$W$4,$P$6,$W$5,P107,$W$4,$Q$6,$W$5,Q107,$W$4,$R$6,$W$5,R107,$W$4,$S$6,$W$5,S107,$W$4,$T$6,$W$5,T107,$W$4,$U$6,$W$5,U107,$W$4,$V$6,$W$5,V107)</f>
        <v>Shoulder: / / / / / / / / / / / / / / / / / /</v>
      </c>
      <c r="X107" s="501" t="str">
        <f t="shared" si="15"/>
        <v>Shoulder</v>
      </c>
      <c r="Y107" s="502"/>
      <c r="Z107" s="141" t="str">
        <f t="shared" si="16"/>
        <v>Select</v>
      </c>
      <c r="AA107" s="135">
        <f>IF($D$4='drop down choices'!$EE$4,E107/2.54,IF($D$4='drop down choices'!$EE$5,E107*2.54,0))</f>
        <v>0</v>
      </c>
      <c r="AB107" s="135">
        <f>IF($D$4='drop down choices'!$EE$4,F107/2.54,IF($D$4='drop down choices'!$EE$5,F107*2.54,0))</f>
        <v>0</v>
      </c>
      <c r="AC107" s="135">
        <f>IF($D$4='drop down choices'!$EE$4,G107/2.54,IF($D$4='drop down choices'!$EE$5,G107*2.54,0))</f>
        <v>0</v>
      </c>
      <c r="AD107" s="135">
        <f>IF($D$4='drop down choices'!$EE$4,H107/2.54,IF($D$4='drop down choices'!$EE$5,H107*2.54,0))</f>
        <v>0</v>
      </c>
      <c r="AE107" s="135">
        <f>IF($D$4='drop down choices'!$EE$4,I107/2.54,IF($D$4='drop down choices'!$EE$5,I107*2.54,0))</f>
        <v>0</v>
      </c>
      <c r="AF107" s="135">
        <f>IF($D$4='drop down choices'!$EE$4,J107/2.54,IF($D$4='drop down choices'!$EE$5,J107*2.54,0))</f>
        <v>0</v>
      </c>
      <c r="AG107" s="135">
        <f>IF($D$4='drop down choices'!$EE$4,K107/2.54,IF($D$4='drop down choices'!$EE$5,K107*2.54,0))</f>
        <v>0</v>
      </c>
      <c r="AH107" s="135">
        <f>IF($D$4='drop down choices'!$EE$4,L107/2.54,IF($D$4='drop down choices'!$EE$5,L107*2.54,0))</f>
        <v>0</v>
      </c>
      <c r="AI107" s="135">
        <f>IF($D$4='drop down choices'!$EE$4,M107/2.54,IF($D$4='drop down choices'!$EE$5,M107*2.54,0))</f>
        <v>0</v>
      </c>
      <c r="AJ107" s="135">
        <f>IF($D$4='drop down choices'!$EE$4,N107/2.54,IF($D$4='drop down choices'!$EE$5,N107*2.54,0))</f>
        <v>0</v>
      </c>
      <c r="AK107" s="135">
        <f>IF($D$4='drop down choices'!$EE$4,O107/2.54,IF($D$4='drop down choices'!$EE$5,O107*2.54,0))</f>
        <v>0</v>
      </c>
      <c r="AL107" s="135">
        <f>IF($D$4='drop down choices'!$EE$4,P107/2.54,IF($D$4='drop down choices'!$EE$5,P107*2.54,0))</f>
        <v>0</v>
      </c>
      <c r="AM107" s="135">
        <f>IF($D$4='drop down choices'!$EE$4,Q107/2.54,IF($D$4='drop down choices'!$EE$5,Q107*2.54,0))</f>
        <v>0</v>
      </c>
      <c r="AN107" s="135">
        <f>IF($D$4='drop down choices'!$EE$4,R107/2.54,IF($D$4='drop down choices'!$EE$5,R107*2.54,0))</f>
        <v>0</v>
      </c>
      <c r="AO107" s="135">
        <f>IF($D$4='drop down choices'!$EE$4,S107/2.54,IF($D$4='drop down choices'!$EE$5,S107*2.54,0))</f>
        <v>0</v>
      </c>
      <c r="AP107" s="135">
        <f>IF($D$4='drop down choices'!$EE$4,T107/2.54,IF($D$4='drop down choices'!$EE$5,T107*2.54,0))</f>
        <v>0</v>
      </c>
      <c r="AQ107" s="135">
        <f>IF($D$4='drop down choices'!$EE$4,U107/2.54,IF($D$4='drop down choices'!$EE$5,U107*2.54,0))</f>
        <v>0</v>
      </c>
      <c r="AR107" s="135">
        <f>IF($D$4='drop down choices'!$EE$4,V107/2.54,IF($D$4='drop down choices'!$EE$5,V107*2.54,0))</f>
        <v>0</v>
      </c>
    </row>
    <row r="108" spans="1:44" s="107" customFormat="1" ht="25.9" customHeight="1">
      <c r="A108" s="105"/>
      <c r="B108" s="500" t="str">
        <f>IF('VENDOR INFORMATION'!$B$13="Germany","n/a",'Fields names'!$A$228)</f>
        <v>Chest/Bust</v>
      </c>
      <c r="C108" s="500"/>
      <c r="D108" s="109" t="s">
        <v>284</v>
      </c>
      <c r="E108" s="129"/>
      <c r="F108" s="129"/>
      <c r="G108" s="129"/>
      <c r="H108" s="129"/>
      <c r="I108" s="129"/>
      <c r="J108" s="129"/>
      <c r="K108" s="129"/>
      <c r="L108" s="129"/>
      <c r="M108" s="129"/>
      <c r="N108" s="129"/>
      <c r="O108" s="129"/>
      <c r="P108" s="129"/>
      <c r="Q108" s="129"/>
      <c r="R108" s="129"/>
      <c r="S108" s="129"/>
      <c r="T108" s="129"/>
      <c r="U108" s="129"/>
      <c r="V108" s="129"/>
      <c r="W108" s="151" t="str">
        <f t="shared" ref="W108:W115" si="17">_xlfn.CONCAT(B108,$W$6,$E$6,$W$5,E108,$W$4,$F$6,$W$5,F108,$W$4,$G$6,$W$5,G108,$W$4,$H$6,$W$5,H108,$W$4,$I$6,$W$5,I108,$W$4,$J$6,$W$5,J108,$W$4,$K$6,$W$5,K108,$W$4,$L$6,$W$5,L108,$W$4,$M$6,$W$5,M108,$W$4,$N$6,$W$5,N108,$W$4,$O$6,$W$5,O108,$W$4,$P$6,$W$5,P108,$W$4,$Q$6,$W$5,Q108,$W$4,$R$6,$W$5,R108,$W$4,$S$6,$W$5,S108,$W$4,$T$6,$W$5,T108,$W$4,$U$6,$W$5,U108,$W$4,$V$6,$W$5,V108)</f>
        <v>Chest/Bust: / / / / / / / / / / / / / / / / / /</v>
      </c>
      <c r="X108" s="501" t="str">
        <f t="shared" si="15"/>
        <v>Chest/Bust</v>
      </c>
      <c r="Y108" s="502"/>
      <c r="Z108" s="141" t="str">
        <f t="shared" si="16"/>
        <v>Select</v>
      </c>
      <c r="AA108" s="135">
        <f>IF($D$4='drop down choices'!$EE$4,E108/2.54,IF($D$4='drop down choices'!$EE$5,E108*2.54,0))</f>
        <v>0</v>
      </c>
      <c r="AB108" s="135">
        <f>IF($D$4='drop down choices'!$EE$4,F108/2.54,IF($D$4='drop down choices'!$EE$5,F108*2.54,0))</f>
        <v>0</v>
      </c>
      <c r="AC108" s="135">
        <f>IF($D$4='drop down choices'!$EE$4,G108/2.54,IF($D$4='drop down choices'!$EE$5,G108*2.54,0))</f>
        <v>0</v>
      </c>
      <c r="AD108" s="135">
        <f>IF($D$4='drop down choices'!$EE$4,H108/2.54,IF($D$4='drop down choices'!$EE$5,H108*2.54,0))</f>
        <v>0</v>
      </c>
      <c r="AE108" s="135">
        <f>IF($D$4='drop down choices'!$EE$4,I108/2.54,IF($D$4='drop down choices'!$EE$5,I108*2.54,0))</f>
        <v>0</v>
      </c>
      <c r="AF108" s="135">
        <f>IF($D$4='drop down choices'!$EE$4,J108/2.54,IF($D$4='drop down choices'!$EE$5,J108*2.54,0))</f>
        <v>0</v>
      </c>
      <c r="AG108" s="135">
        <f>IF($D$4='drop down choices'!$EE$4,K108/2.54,IF($D$4='drop down choices'!$EE$5,K108*2.54,0))</f>
        <v>0</v>
      </c>
      <c r="AH108" s="135">
        <f>IF($D$4='drop down choices'!$EE$4,L108/2.54,IF($D$4='drop down choices'!$EE$5,L108*2.54,0))</f>
        <v>0</v>
      </c>
      <c r="AI108" s="135">
        <f>IF($D$4='drop down choices'!$EE$4,M108/2.54,IF($D$4='drop down choices'!$EE$5,M108*2.54,0))</f>
        <v>0</v>
      </c>
      <c r="AJ108" s="135">
        <f>IF($D$4='drop down choices'!$EE$4,N108/2.54,IF($D$4='drop down choices'!$EE$5,N108*2.54,0))</f>
        <v>0</v>
      </c>
      <c r="AK108" s="135">
        <f>IF($D$4='drop down choices'!$EE$4,O108/2.54,IF($D$4='drop down choices'!$EE$5,O108*2.54,0))</f>
        <v>0</v>
      </c>
      <c r="AL108" s="135">
        <f>IF($D$4='drop down choices'!$EE$4,P108/2.54,IF($D$4='drop down choices'!$EE$5,P108*2.54,0))</f>
        <v>0</v>
      </c>
      <c r="AM108" s="135">
        <f>IF($D$4='drop down choices'!$EE$4,Q108/2.54,IF($D$4='drop down choices'!$EE$5,Q108*2.54,0))</f>
        <v>0</v>
      </c>
      <c r="AN108" s="135">
        <f>IF($D$4='drop down choices'!$EE$4,R108/2.54,IF($D$4='drop down choices'!$EE$5,R108*2.54,0))</f>
        <v>0</v>
      </c>
      <c r="AO108" s="135">
        <f>IF($D$4='drop down choices'!$EE$4,S108/2.54,IF($D$4='drop down choices'!$EE$5,S108*2.54,0))</f>
        <v>0</v>
      </c>
      <c r="AP108" s="135">
        <f>IF($D$4='drop down choices'!$EE$4,T108/2.54,IF($D$4='drop down choices'!$EE$5,T108*2.54,0))</f>
        <v>0</v>
      </c>
      <c r="AQ108" s="135">
        <f>IF($D$4='drop down choices'!$EE$4,U108/2.54,IF($D$4='drop down choices'!$EE$5,U108*2.54,0))</f>
        <v>0</v>
      </c>
      <c r="AR108" s="135">
        <f>IF($D$4='drop down choices'!$EE$4,V108/2.54,IF($D$4='drop down choices'!$EE$5,V108*2.54,0))</f>
        <v>0</v>
      </c>
    </row>
    <row r="109" spans="1:44" s="107" customFormat="1" ht="25.9" customHeight="1">
      <c r="A109" s="105"/>
      <c r="B109" s="500" t="str">
        <f>IF('VENDOR INFORMATION'!$B$13="Germany","n/a",'Fields names'!$A$229)</f>
        <v>Waist</v>
      </c>
      <c r="C109" s="500"/>
      <c r="D109" s="109" t="s">
        <v>284</v>
      </c>
      <c r="E109" s="129"/>
      <c r="F109" s="129"/>
      <c r="G109" s="129"/>
      <c r="H109" s="129"/>
      <c r="I109" s="129"/>
      <c r="J109" s="129"/>
      <c r="K109" s="129"/>
      <c r="L109" s="129"/>
      <c r="M109" s="129"/>
      <c r="N109" s="129"/>
      <c r="O109" s="129"/>
      <c r="P109" s="129"/>
      <c r="Q109" s="129"/>
      <c r="R109" s="129"/>
      <c r="S109" s="129"/>
      <c r="T109" s="129"/>
      <c r="U109" s="129"/>
      <c r="V109" s="129"/>
      <c r="W109" s="151" t="str">
        <f t="shared" si="17"/>
        <v>Waist: / / / / / / / / / / / / / / / / / /</v>
      </c>
      <c r="X109" s="501" t="str">
        <f t="shared" si="15"/>
        <v>Waist</v>
      </c>
      <c r="Y109" s="502"/>
      <c r="Z109" s="141" t="str">
        <f t="shared" si="16"/>
        <v>Select</v>
      </c>
      <c r="AA109" s="135">
        <f>IF($D$4='drop down choices'!$EE$4,E109/2.54,IF($D$4='drop down choices'!$EE$5,E109*2.54,0))</f>
        <v>0</v>
      </c>
      <c r="AB109" s="135">
        <f>IF($D$4='drop down choices'!$EE$4,F109/2.54,IF($D$4='drop down choices'!$EE$5,F109*2.54,0))</f>
        <v>0</v>
      </c>
      <c r="AC109" s="135">
        <f>IF($D$4='drop down choices'!$EE$4,G109/2.54,IF($D$4='drop down choices'!$EE$5,G109*2.54,0))</f>
        <v>0</v>
      </c>
      <c r="AD109" s="135">
        <f>IF($D$4='drop down choices'!$EE$4,H109/2.54,IF($D$4='drop down choices'!$EE$5,H109*2.54,0))</f>
        <v>0</v>
      </c>
      <c r="AE109" s="135">
        <f>IF($D$4='drop down choices'!$EE$4,I109/2.54,IF($D$4='drop down choices'!$EE$5,I109*2.54,0))</f>
        <v>0</v>
      </c>
      <c r="AF109" s="135">
        <f>IF($D$4='drop down choices'!$EE$4,J109/2.54,IF($D$4='drop down choices'!$EE$5,J109*2.54,0))</f>
        <v>0</v>
      </c>
      <c r="AG109" s="135">
        <f>IF($D$4='drop down choices'!$EE$4,K109/2.54,IF($D$4='drop down choices'!$EE$5,K109*2.54,0))</f>
        <v>0</v>
      </c>
      <c r="AH109" s="135">
        <f>IF($D$4='drop down choices'!$EE$4,L109/2.54,IF($D$4='drop down choices'!$EE$5,L109*2.54,0))</f>
        <v>0</v>
      </c>
      <c r="AI109" s="135">
        <f>IF($D$4='drop down choices'!$EE$4,M109/2.54,IF($D$4='drop down choices'!$EE$5,M109*2.54,0))</f>
        <v>0</v>
      </c>
      <c r="AJ109" s="135">
        <f>IF($D$4='drop down choices'!$EE$4,N109/2.54,IF($D$4='drop down choices'!$EE$5,N109*2.54,0))</f>
        <v>0</v>
      </c>
      <c r="AK109" s="135">
        <f>IF($D$4='drop down choices'!$EE$4,O109/2.54,IF($D$4='drop down choices'!$EE$5,O109*2.54,0))</f>
        <v>0</v>
      </c>
      <c r="AL109" s="135">
        <f>IF($D$4='drop down choices'!$EE$4,P109/2.54,IF($D$4='drop down choices'!$EE$5,P109*2.54,0))</f>
        <v>0</v>
      </c>
      <c r="AM109" s="135">
        <f>IF($D$4='drop down choices'!$EE$4,Q109/2.54,IF($D$4='drop down choices'!$EE$5,Q109*2.54,0))</f>
        <v>0</v>
      </c>
      <c r="AN109" s="135">
        <f>IF($D$4='drop down choices'!$EE$4,R109/2.54,IF($D$4='drop down choices'!$EE$5,R109*2.54,0))</f>
        <v>0</v>
      </c>
      <c r="AO109" s="135">
        <f>IF($D$4='drop down choices'!$EE$4,S109/2.54,IF($D$4='drop down choices'!$EE$5,S109*2.54,0))</f>
        <v>0</v>
      </c>
      <c r="AP109" s="135">
        <f>IF($D$4='drop down choices'!$EE$4,T109/2.54,IF($D$4='drop down choices'!$EE$5,T109*2.54,0))</f>
        <v>0</v>
      </c>
      <c r="AQ109" s="135">
        <f>IF($D$4='drop down choices'!$EE$4,U109/2.54,IF($D$4='drop down choices'!$EE$5,U109*2.54,0))</f>
        <v>0</v>
      </c>
      <c r="AR109" s="135">
        <f>IF($D$4='drop down choices'!$EE$4,V109/2.54,IF($D$4='drop down choices'!$EE$5,V109*2.54,0))</f>
        <v>0</v>
      </c>
    </row>
    <row r="110" spans="1:44" s="107" customFormat="1" ht="25.9" customHeight="1">
      <c r="A110" s="105"/>
      <c r="B110" s="500" t="str">
        <f>IF('VENDOR INFORMATION'!$B$13="Germany","n/a",'Fields names'!$A$230)</f>
        <v>Hip</v>
      </c>
      <c r="C110" s="500"/>
      <c r="D110" s="109" t="s">
        <v>284</v>
      </c>
      <c r="E110" s="129"/>
      <c r="F110" s="129"/>
      <c r="G110" s="129"/>
      <c r="H110" s="129"/>
      <c r="I110" s="129"/>
      <c r="J110" s="129"/>
      <c r="K110" s="129"/>
      <c r="L110" s="129"/>
      <c r="M110" s="129"/>
      <c r="N110" s="129"/>
      <c r="O110" s="129"/>
      <c r="P110" s="129"/>
      <c r="Q110" s="129"/>
      <c r="R110" s="129"/>
      <c r="S110" s="129"/>
      <c r="T110" s="129"/>
      <c r="U110" s="129"/>
      <c r="V110" s="129"/>
      <c r="W110" s="151" t="str">
        <f t="shared" si="17"/>
        <v>Hip: / / / / / / / / / / / / / / / / / /</v>
      </c>
      <c r="X110" s="501" t="str">
        <f t="shared" si="15"/>
        <v>Hip</v>
      </c>
      <c r="Y110" s="502"/>
      <c r="Z110" s="141" t="str">
        <f t="shared" si="16"/>
        <v>Select</v>
      </c>
      <c r="AA110" s="135">
        <f>IF($D$4='drop down choices'!$EE$4,E110/2.54,IF($D$4='drop down choices'!$EE$5,E110*2.54,0))</f>
        <v>0</v>
      </c>
      <c r="AB110" s="135">
        <f>IF($D$4='drop down choices'!$EE$4,F110/2.54,IF($D$4='drop down choices'!$EE$5,F110*2.54,0))</f>
        <v>0</v>
      </c>
      <c r="AC110" s="135">
        <f>IF($D$4='drop down choices'!$EE$4,G110/2.54,IF($D$4='drop down choices'!$EE$5,G110*2.54,0))</f>
        <v>0</v>
      </c>
      <c r="AD110" s="135">
        <f>IF($D$4='drop down choices'!$EE$4,H110/2.54,IF($D$4='drop down choices'!$EE$5,H110*2.54,0))</f>
        <v>0</v>
      </c>
      <c r="AE110" s="135">
        <f>IF($D$4='drop down choices'!$EE$4,I110/2.54,IF($D$4='drop down choices'!$EE$5,I110*2.54,0))</f>
        <v>0</v>
      </c>
      <c r="AF110" s="135">
        <f>IF($D$4='drop down choices'!$EE$4,J110/2.54,IF($D$4='drop down choices'!$EE$5,J110*2.54,0))</f>
        <v>0</v>
      </c>
      <c r="AG110" s="135">
        <f>IF($D$4='drop down choices'!$EE$4,K110/2.54,IF($D$4='drop down choices'!$EE$5,K110*2.54,0))</f>
        <v>0</v>
      </c>
      <c r="AH110" s="135">
        <f>IF($D$4='drop down choices'!$EE$4,L110/2.54,IF($D$4='drop down choices'!$EE$5,L110*2.54,0))</f>
        <v>0</v>
      </c>
      <c r="AI110" s="135">
        <f>IF($D$4='drop down choices'!$EE$4,M110/2.54,IF($D$4='drop down choices'!$EE$5,M110*2.54,0))</f>
        <v>0</v>
      </c>
      <c r="AJ110" s="135">
        <f>IF($D$4='drop down choices'!$EE$4,N110/2.54,IF($D$4='drop down choices'!$EE$5,N110*2.54,0))</f>
        <v>0</v>
      </c>
      <c r="AK110" s="135">
        <f>IF($D$4='drop down choices'!$EE$4,O110/2.54,IF($D$4='drop down choices'!$EE$5,O110*2.54,0))</f>
        <v>0</v>
      </c>
      <c r="AL110" s="135">
        <f>IF($D$4='drop down choices'!$EE$4,P110/2.54,IF($D$4='drop down choices'!$EE$5,P110*2.54,0))</f>
        <v>0</v>
      </c>
      <c r="AM110" s="135">
        <f>IF($D$4='drop down choices'!$EE$4,Q110/2.54,IF($D$4='drop down choices'!$EE$5,Q110*2.54,0))</f>
        <v>0</v>
      </c>
      <c r="AN110" s="135">
        <f>IF($D$4='drop down choices'!$EE$4,R110/2.54,IF($D$4='drop down choices'!$EE$5,R110*2.54,0))</f>
        <v>0</v>
      </c>
      <c r="AO110" s="135">
        <f>IF($D$4='drop down choices'!$EE$4,S110/2.54,IF($D$4='drop down choices'!$EE$5,S110*2.54,0))</f>
        <v>0</v>
      </c>
      <c r="AP110" s="135">
        <f>IF($D$4='drop down choices'!$EE$4,T110/2.54,IF($D$4='drop down choices'!$EE$5,T110*2.54,0))</f>
        <v>0</v>
      </c>
      <c r="AQ110" s="135">
        <f>IF($D$4='drop down choices'!$EE$4,U110/2.54,IF($D$4='drop down choices'!$EE$5,U110*2.54,0))</f>
        <v>0</v>
      </c>
      <c r="AR110" s="135">
        <f>IF($D$4='drop down choices'!$EE$4,V110/2.54,IF($D$4='drop down choices'!$EE$5,V110*2.54,0))</f>
        <v>0</v>
      </c>
    </row>
    <row r="111" spans="1:44" s="107" customFormat="1" ht="25.9" customHeight="1">
      <c r="A111" s="105"/>
      <c r="B111" s="500" t="str">
        <f>IF('VENDOR INFORMATION'!$B$13="Germany","n/a",'Fields names'!$A$231)</f>
        <v>Length</v>
      </c>
      <c r="C111" s="500"/>
      <c r="D111" s="109" t="s">
        <v>284</v>
      </c>
      <c r="E111" s="129"/>
      <c r="F111" s="129"/>
      <c r="G111" s="129"/>
      <c r="H111" s="129"/>
      <c r="I111" s="129"/>
      <c r="J111" s="129"/>
      <c r="K111" s="129"/>
      <c r="L111" s="129"/>
      <c r="M111" s="129"/>
      <c r="N111" s="129"/>
      <c r="O111" s="129"/>
      <c r="P111" s="129"/>
      <c r="Q111" s="129"/>
      <c r="R111" s="129"/>
      <c r="S111" s="129"/>
      <c r="T111" s="129"/>
      <c r="U111" s="129"/>
      <c r="V111" s="129"/>
      <c r="W111" s="151" t="str">
        <f t="shared" si="17"/>
        <v>Length: / / / / / / / / / / / / / / / / / /</v>
      </c>
      <c r="X111" s="501" t="str">
        <f t="shared" si="15"/>
        <v>Length</v>
      </c>
      <c r="Y111" s="502"/>
      <c r="Z111" s="141" t="str">
        <f t="shared" si="16"/>
        <v>Select</v>
      </c>
      <c r="AA111" s="135">
        <f>IF($D$4='drop down choices'!$EE$4,E111/2.54,IF($D$4='drop down choices'!$EE$5,E111*2.54,0))</f>
        <v>0</v>
      </c>
      <c r="AB111" s="135">
        <f>IF($D$4='drop down choices'!$EE$4,F111/2.54,IF($D$4='drop down choices'!$EE$5,F111*2.54,0))</f>
        <v>0</v>
      </c>
      <c r="AC111" s="135">
        <f>IF($D$4='drop down choices'!$EE$4,G111/2.54,IF($D$4='drop down choices'!$EE$5,G111*2.54,0))</f>
        <v>0</v>
      </c>
      <c r="AD111" s="135">
        <f>IF($D$4='drop down choices'!$EE$4,H111/2.54,IF($D$4='drop down choices'!$EE$5,H111*2.54,0))</f>
        <v>0</v>
      </c>
      <c r="AE111" s="135">
        <f>IF($D$4='drop down choices'!$EE$4,I111/2.54,IF($D$4='drop down choices'!$EE$5,I111*2.54,0))</f>
        <v>0</v>
      </c>
      <c r="AF111" s="135">
        <f>IF($D$4='drop down choices'!$EE$4,J111/2.54,IF($D$4='drop down choices'!$EE$5,J111*2.54,0))</f>
        <v>0</v>
      </c>
      <c r="AG111" s="135">
        <f>IF($D$4='drop down choices'!$EE$4,K111/2.54,IF($D$4='drop down choices'!$EE$5,K111*2.54,0))</f>
        <v>0</v>
      </c>
      <c r="AH111" s="135">
        <f>IF($D$4='drop down choices'!$EE$4,L111/2.54,IF($D$4='drop down choices'!$EE$5,L111*2.54,0))</f>
        <v>0</v>
      </c>
      <c r="AI111" s="135">
        <f>IF($D$4='drop down choices'!$EE$4,M111/2.54,IF($D$4='drop down choices'!$EE$5,M111*2.54,0))</f>
        <v>0</v>
      </c>
      <c r="AJ111" s="135">
        <f>IF($D$4='drop down choices'!$EE$4,N111/2.54,IF($D$4='drop down choices'!$EE$5,N111*2.54,0))</f>
        <v>0</v>
      </c>
      <c r="AK111" s="135">
        <f>IF($D$4='drop down choices'!$EE$4,O111/2.54,IF($D$4='drop down choices'!$EE$5,O111*2.54,0))</f>
        <v>0</v>
      </c>
      <c r="AL111" s="135">
        <f>IF($D$4='drop down choices'!$EE$4,P111/2.54,IF($D$4='drop down choices'!$EE$5,P111*2.54,0))</f>
        <v>0</v>
      </c>
      <c r="AM111" s="135">
        <f>IF($D$4='drop down choices'!$EE$4,Q111/2.54,IF($D$4='drop down choices'!$EE$5,Q111*2.54,0))</f>
        <v>0</v>
      </c>
      <c r="AN111" s="135">
        <f>IF($D$4='drop down choices'!$EE$4,R111/2.54,IF($D$4='drop down choices'!$EE$5,R111*2.54,0))</f>
        <v>0</v>
      </c>
      <c r="AO111" s="135">
        <f>IF($D$4='drop down choices'!$EE$4,S111/2.54,IF($D$4='drop down choices'!$EE$5,S111*2.54,0))</f>
        <v>0</v>
      </c>
      <c r="AP111" s="135">
        <f>IF($D$4='drop down choices'!$EE$4,T111/2.54,IF($D$4='drop down choices'!$EE$5,T111*2.54,0))</f>
        <v>0</v>
      </c>
      <c r="AQ111" s="135">
        <f>IF($D$4='drop down choices'!$EE$4,U111/2.54,IF($D$4='drop down choices'!$EE$5,U111*2.54,0))</f>
        <v>0</v>
      </c>
      <c r="AR111" s="135">
        <f>IF($D$4='drop down choices'!$EE$4,V111/2.54,IF($D$4='drop down choices'!$EE$5,V111*2.54,0))</f>
        <v>0</v>
      </c>
    </row>
    <row r="112" spans="1:44" s="107" customFormat="1" ht="25.9" customHeight="1">
      <c r="A112" s="105"/>
      <c r="B112" s="500" t="str">
        <f>IF('VENDOR INFORMATION'!$B$13="Germany","n/a",'Fields names'!$A$232)</f>
        <v>Sleeve length</v>
      </c>
      <c r="C112" s="500"/>
      <c r="D112" s="109" t="s">
        <v>284</v>
      </c>
      <c r="E112" s="129"/>
      <c r="F112" s="129"/>
      <c r="G112" s="129"/>
      <c r="H112" s="129"/>
      <c r="I112" s="129"/>
      <c r="J112" s="129"/>
      <c r="K112" s="129"/>
      <c r="L112" s="129"/>
      <c r="M112" s="129"/>
      <c r="N112" s="129"/>
      <c r="O112" s="129"/>
      <c r="P112" s="129"/>
      <c r="Q112" s="129"/>
      <c r="R112" s="129"/>
      <c r="S112" s="129"/>
      <c r="T112" s="129"/>
      <c r="U112" s="129"/>
      <c r="V112" s="129"/>
      <c r="W112" s="151" t="str">
        <f t="shared" si="17"/>
        <v>Sleeve length: / / / / / / / / / / / / / / / / / /</v>
      </c>
      <c r="X112" s="501" t="str">
        <f t="shared" si="15"/>
        <v>Sleeve length</v>
      </c>
      <c r="Y112" s="502"/>
      <c r="Z112" s="141" t="str">
        <f t="shared" si="16"/>
        <v>Select</v>
      </c>
      <c r="AA112" s="135">
        <f>IF($D$4='drop down choices'!$EE$4,E112/2.54,IF($D$4='drop down choices'!$EE$5,E112*2.54,0))</f>
        <v>0</v>
      </c>
      <c r="AB112" s="135">
        <f>IF($D$4='drop down choices'!$EE$4,F112/2.54,IF($D$4='drop down choices'!$EE$5,F112*2.54,0))</f>
        <v>0</v>
      </c>
      <c r="AC112" s="135">
        <f>IF($D$4='drop down choices'!$EE$4,G112/2.54,IF($D$4='drop down choices'!$EE$5,G112*2.54,0))</f>
        <v>0</v>
      </c>
      <c r="AD112" s="135">
        <f>IF($D$4='drop down choices'!$EE$4,H112/2.54,IF($D$4='drop down choices'!$EE$5,H112*2.54,0))</f>
        <v>0</v>
      </c>
      <c r="AE112" s="135">
        <f>IF($D$4='drop down choices'!$EE$4,I112/2.54,IF($D$4='drop down choices'!$EE$5,I112*2.54,0))</f>
        <v>0</v>
      </c>
      <c r="AF112" s="135">
        <f>IF($D$4='drop down choices'!$EE$4,J112/2.54,IF($D$4='drop down choices'!$EE$5,J112*2.54,0))</f>
        <v>0</v>
      </c>
      <c r="AG112" s="135">
        <f>IF($D$4='drop down choices'!$EE$4,K112/2.54,IF($D$4='drop down choices'!$EE$5,K112*2.54,0))</f>
        <v>0</v>
      </c>
      <c r="AH112" s="135">
        <f>IF($D$4='drop down choices'!$EE$4,L112/2.54,IF($D$4='drop down choices'!$EE$5,L112*2.54,0))</f>
        <v>0</v>
      </c>
      <c r="AI112" s="135">
        <f>IF($D$4='drop down choices'!$EE$4,M112/2.54,IF($D$4='drop down choices'!$EE$5,M112*2.54,0))</f>
        <v>0</v>
      </c>
      <c r="AJ112" s="135">
        <f>IF($D$4='drop down choices'!$EE$4,N112/2.54,IF($D$4='drop down choices'!$EE$5,N112*2.54,0))</f>
        <v>0</v>
      </c>
      <c r="AK112" s="135">
        <f>IF($D$4='drop down choices'!$EE$4,O112/2.54,IF($D$4='drop down choices'!$EE$5,O112*2.54,0))</f>
        <v>0</v>
      </c>
      <c r="AL112" s="135">
        <f>IF($D$4='drop down choices'!$EE$4,P112/2.54,IF($D$4='drop down choices'!$EE$5,P112*2.54,0))</f>
        <v>0</v>
      </c>
      <c r="AM112" s="135">
        <f>IF($D$4='drop down choices'!$EE$4,Q112/2.54,IF($D$4='drop down choices'!$EE$5,Q112*2.54,0))</f>
        <v>0</v>
      </c>
      <c r="AN112" s="135">
        <f>IF($D$4='drop down choices'!$EE$4,R112/2.54,IF($D$4='drop down choices'!$EE$5,R112*2.54,0))</f>
        <v>0</v>
      </c>
      <c r="AO112" s="135">
        <f>IF($D$4='drop down choices'!$EE$4,S112/2.54,IF($D$4='drop down choices'!$EE$5,S112*2.54,0))</f>
        <v>0</v>
      </c>
      <c r="AP112" s="135">
        <f>IF($D$4='drop down choices'!$EE$4,T112/2.54,IF($D$4='drop down choices'!$EE$5,T112*2.54,0))</f>
        <v>0</v>
      </c>
      <c r="AQ112" s="135">
        <f>IF($D$4='drop down choices'!$EE$4,U112/2.54,IF($D$4='drop down choices'!$EE$5,U112*2.54,0))</f>
        <v>0</v>
      </c>
      <c r="AR112" s="135">
        <f>IF($D$4='drop down choices'!$EE$4,V112/2.54,IF($D$4='drop down choices'!$EE$5,V112*2.54,0))</f>
        <v>0</v>
      </c>
    </row>
    <row r="113" spans="1:44" s="107" customFormat="1" ht="25.9" customHeight="1">
      <c r="A113" s="105"/>
      <c r="B113" s="500" t="str">
        <f>IF('VENDOR INFORMATION'!$B$13="Germany","n/a",'Fields names'!$A$233)</f>
        <v>Sweep</v>
      </c>
      <c r="C113" s="500"/>
      <c r="D113" s="109" t="s">
        <v>284</v>
      </c>
      <c r="E113" s="129"/>
      <c r="F113" s="129"/>
      <c r="G113" s="129"/>
      <c r="H113" s="129"/>
      <c r="I113" s="129"/>
      <c r="J113" s="129"/>
      <c r="K113" s="129"/>
      <c r="L113" s="129"/>
      <c r="M113" s="129"/>
      <c r="N113" s="129"/>
      <c r="O113" s="129"/>
      <c r="P113" s="129"/>
      <c r="Q113" s="129"/>
      <c r="R113" s="129"/>
      <c r="S113" s="129"/>
      <c r="T113" s="129"/>
      <c r="U113" s="129"/>
      <c r="V113" s="129"/>
      <c r="W113" s="151" t="str">
        <f t="shared" si="17"/>
        <v>Sweep: / / / / / / / / / / / / / / / / / /</v>
      </c>
      <c r="X113" s="501" t="str">
        <f t="shared" si="15"/>
        <v>Sweep</v>
      </c>
      <c r="Y113" s="502"/>
      <c r="Z113" s="141" t="str">
        <f t="shared" si="16"/>
        <v>Select</v>
      </c>
      <c r="AA113" s="135">
        <f>IF($D$4='drop down choices'!$EE$4,E113/2.54,IF($D$4='drop down choices'!$EE$5,E113*2.54,0))</f>
        <v>0</v>
      </c>
      <c r="AB113" s="135">
        <f>IF($D$4='drop down choices'!$EE$4,F113/2.54,IF($D$4='drop down choices'!$EE$5,F113*2.54,0))</f>
        <v>0</v>
      </c>
      <c r="AC113" s="135">
        <f>IF($D$4='drop down choices'!$EE$4,G113/2.54,IF($D$4='drop down choices'!$EE$5,G113*2.54,0))</f>
        <v>0</v>
      </c>
      <c r="AD113" s="135">
        <f>IF($D$4='drop down choices'!$EE$4,H113/2.54,IF($D$4='drop down choices'!$EE$5,H113*2.54,0))</f>
        <v>0</v>
      </c>
      <c r="AE113" s="135">
        <f>IF($D$4='drop down choices'!$EE$4,I113/2.54,IF($D$4='drop down choices'!$EE$5,I113*2.54,0))</f>
        <v>0</v>
      </c>
      <c r="AF113" s="135">
        <f>IF($D$4='drop down choices'!$EE$4,J113/2.54,IF($D$4='drop down choices'!$EE$5,J113*2.54,0))</f>
        <v>0</v>
      </c>
      <c r="AG113" s="135">
        <f>IF($D$4='drop down choices'!$EE$4,K113/2.54,IF($D$4='drop down choices'!$EE$5,K113*2.54,0))</f>
        <v>0</v>
      </c>
      <c r="AH113" s="135">
        <f>IF($D$4='drop down choices'!$EE$4,L113/2.54,IF($D$4='drop down choices'!$EE$5,L113*2.54,0))</f>
        <v>0</v>
      </c>
      <c r="AI113" s="135">
        <f>IF($D$4='drop down choices'!$EE$4,M113/2.54,IF($D$4='drop down choices'!$EE$5,M113*2.54,0))</f>
        <v>0</v>
      </c>
      <c r="AJ113" s="135">
        <f>IF($D$4='drop down choices'!$EE$4,N113/2.54,IF($D$4='drop down choices'!$EE$5,N113*2.54,0))</f>
        <v>0</v>
      </c>
      <c r="AK113" s="135">
        <f>IF($D$4='drop down choices'!$EE$4,O113/2.54,IF($D$4='drop down choices'!$EE$5,O113*2.54,0))</f>
        <v>0</v>
      </c>
      <c r="AL113" s="135">
        <f>IF($D$4='drop down choices'!$EE$4,P113/2.54,IF($D$4='drop down choices'!$EE$5,P113*2.54,0))</f>
        <v>0</v>
      </c>
      <c r="AM113" s="135">
        <f>IF($D$4='drop down choices'!$EE$4,Q113/2.54,IF($D$4='drop down choices'!$EE$5,Q113*2.54,0))</f>
        <v>0</v>
      </c>
      <c r="AN113" s="135">
        <f>IF($D$4='drop down choices'!$EE$4,R113/2.54,IF($D$4='drop down choices'!$EE$5,R113*2.54,0))</f>
        <v>0</v>
      </c>
      <c r="AO113" s="135">
        <f>IF($D$4='drop down choices'!$EE$4,S113/2.54,IF($D$4='drop down choices'!$EE$5,S113*2.54,0))</f>
        <v>0</v>
      </c>
      <c r="AP113" s="135">
        <f>IF($D$4='drop down choices'!$EE$4,T113/2.54,IF($D$4='drop down choices'!$EE$5,T113*2.54,0))</f>
        <v>0</v>
      </c>
      <c r="AQ113" s="135">
        <f>IF($D$4='drop down choices'!$EE$4,U113/2.54,IF($D$4='drop down choices'!$EE$5,U113*2.54,0))</f>
        <v>0</v>
      </c>
      <c r="AR113" s="135">
        <f>IF($D$4='drop down choices'!$EE$4,V113/2.54,IF($D$4='drop down choices'!$EE$5,V113*2.54,0))</f>
        <v>0</v>
      </c>
    </row>
    <row r="114" spans="1:44" s="107" customFormat="1" ht="25.9" customHeight="1">
      <c r="A114" s="105"/>
      <c r="B114" s="500" t="str">
        <f>IF('VENDOR INFORMATION'!$B$13="Germany","n/a",'Fields names'!$A$234)</f>
        <v>In Seam</v>
      </c>
      <c r="C114" s="500"/>
      <c r="D114" s="109" t="s">
        <v>284</v>
      </c>
      <c r="E114" s="129"/>
      <c r="F114" s="129"/>
      <c r="G114" s="129"/>
      <c r="H114" s="129"/>
      <c r="I114" s="129"/>
      <c r="J114" s="129"/>
      <c r="K114" s="129"/>
      <c r="L114" s="129"/>
      <c r="M114" s="129"/>
      <c r="N114" s="129"/>
      <c r="O114" s="129"/>
      <c r="P114" s="129"/>
      <c r="Q114" s="129"/>
      <c r="R114" s="129"/>
      <c r="S114" s="129"/>
      <c r="T114" s="129"/>
      <c r="U114" s="129"/>
      <c r="V114" s="129"/>
      <c r="W114" s="151" t="str">
        <f t="shared" si="17"/>
        <v>In Seam: / / / / / / / / / / / / / / / / / /</v>
      </c>
      <c r="X114" s="501" t="str">
        <f t="shared" si="15"/>
        <v>In Seam</v>
      </c>
      <c r="Y114" s="502"/>
      <c r="Z114" s="141" t="str">
        <f t="shared" si="16"/>
        <v>Select</v>
      </c>
      <c r="AA114" s="135">
        <f>IF($D$4='drop down choices'!$EE$4,E114/2.54,IF($D$4='drop down choices'!$EE$5,E114*2.54,0))</f>
        <v>0</v>
      </c>
      <c r="AB114" s="135">
        <f>IF($D$4='drop down choices'!$EE$4,F114/2.54,IF($D$4='drop down choices'!$EE$5,F114*2.54,0))</f>
        <v>0</v>
      </c>
      <c r="AC114" s="135">
        <f>IF($D$4='drop down choices'!$EE$4,G114/2.54,IF($D$4='drop down choices'!$EE$5,G114*2.54,0))</f>
        <v>0</v>
      </c>
      <c r="AD114" s="135">
        <f>IF($D$4='drop down choices'!$EE$4,H114/2.54,IF($D$4='drop down choices'!$EE$5,H114*2.54,0))</f>
        <v>0</v>
      </c>
      <c r="AE114" s="135">
        <f>IF($D$4='drop down choices'!$EE$4,I114/2.54,IF($D$4='drop down choices'!$EE$5,I114*2.54,0))</f>
        <v>0</v>
      </c>
      <c r="AF114" s="135">
        <f>IF($D$4='drop down choices'!$EE$4,J114/2.54,IF($D$4='drop down choices'!$EE$5,J114*2.54,0))</f>
        <v>0</v>
      </c>
      <c r="AG114" s="135">
        <f>IF($D$4='drop down choices'!$EE$4,K114/2.54,IF($D$4='drop down choices'!$EE$5,K114*2.54,0))</f>
        <v>0</v>
      </c>
      <c r="AH114" s="135">
        <f>IF($D$4='drop down choices'!$EE$4,L114/2.54,IF($D$4='drop down choices'!$EE$5,L114*2.54,0))</f>
        <v>0</v>
      </c>
      <c r="AI114" s="135">
        <f>IF($D$4='drop down choices'!$EE$4,M114/2.54,IF($D$4='drop down choices'!$EE$5,M114*2.54,0))</f>
        <v>0</v>
      </c>
      <c r="AJ114" s="135">
        <f>IF($D$4='drop down choices'!$EE$4,N114/2.54,IF($D$4='drop down choices'!$EE$5,N114*2.54,0))</f>
        <v>0</v>
      </c>
      <c r="AK114" s="135">
        <f>IF($D$4='drop down choices'!$EE$4,O114/2.54,IF($D$4='drop down choices'!$EE$5,O114*2.54,0))</f>
        <v>0</v>
      </c>
      <c r="AL114" s="135">
        <f>IF($D$4='drop down choices'!$EE$4,P114/2.54,IF($D$4='drop down choices'!$EE$5,P114*2.54,0))</f>
        <v>0</v>
      </c>
      <c r="AM114" s="135">
        <f>IF($D$4='drop down choices'!$EE$4,Q114/2.54,IF($D$4='drop down choices'!$EE$5,Q114*2.54,0))</f>
        <v>0</v>
      </c>
      <c r="AN114" s="135">
        <f>IF($D$4='drop down choices'!$EE$4,R114/2.54,IF($D$4='drop down choices'!$EE$5,R114*2.54,0))</f>
        <v>0</v>
      </c>
      <c r="AO114" s="135">
        <f>IF($D$4='drop down choices'!$EE$4,S114/2.54,IF($D$4='drop down choices'!$EE$5,S114*2.54,0))</f>
        <v>0</v>
      </c>
      <c r="AP114" s="135">
        <f>IF($D$4='drop down choices'!$EE$4,T114/2.54,IF($D$4='drop down choices'!$EE$5,T114*2.54,0))</f>
        <v>0</v>
      </c>
      <c r="AQ114" s="135">
        <f>IF($D$4='drop down choices'!$EE$4,U114/2.54,IF($D$4='drop down choices'!$EE$5,U114*2.54,0))</f>
        <v>0</v>
      </c>
      <c r="AR114" s="135">
        <f>IF($D$4='drop down choices'!$EE$4,V114/2.54,IF($D$4='drop down choices'!$EE$5,V114*2.54,0))</f>
        <v>0</v>
      </c>
    </row>
    <row r="115" spans="1:44" s="107" customFormat="1" ht="25.5" customHeight="1">
      <c r="A115" s="105"/>
      <c r="B115" s="500" t="str">
        <f>IF('VENDOR INFORMATION'!$B$13="Germany","n/a",'Fields names'!$A$235)</f>
        <v>Out Seam</v>
      </c>
      <c r="C115" s="500"/>
      <c r="D115" s="109" t="s">
        <v>284</v>
      </c>
      <c r="E115" s="130"/>
      <c r="F115" s="130"/>
      <c r="G115" s="130"/>
      <c r="H115" s="130"/>
      <c r="I115" s="130"/>
      <c r="J115" s="130"/>
      <c r="K115" s="130"/>
      <c r="L115" s="130"/>
      <c r="M115" s="130"/>
      <c r="N115" s="130"/>
      <c r="O115" s="130"/>
      <c r="P115" s="130"/>
      <c r="Q115" s="130"/>
      <c r="R115" s="130"/>
      <c r="S115" s="130"/>
      <c r="T115" s="130"/>
      <c r="U115" s="130"/>
      <c r="V115" s="130"/>
      <c r="W115" s="151" t="str">
        <f t="shared" si="17"/>
        <v>Out Seam: / / / / / / / / / / / / / / / / / /</v>
      </c>
      <c r="X115" s="501" t="str">
        <f t="shared" si="15"/>
        <v>Out Seam</v>
      </c>
      <c r="Y115" s="502"/>
      <c r="Z115" s="141" t="str">
        <f t="shared" si="16"/>
        <v>Select</v>
      </c>
      <c r="AA115" s="138">
        <f>IF($D$4='drop down choices'!$EE$4,E115/2.54,IF($D$4='drop down choices'!$EE$5,E115*2.54,0))</f>
        <v>0</v>
      </c>
      <c r="AB115" s="138">
        <f>IF($D$4='drop down choices'!$EE$4,F115/2.54,IF($D$4='drop down choices'!$EE$5,F115*2.54,0))</f>
        <v>0</v>
      </c>
      <c r="AC115" s="138">
        <f>IF($D$4='drop down choices'!$EE$4,G115/2.54,IF($D$4='drop down choices'!$EE$5,G115*2.54,0))</f>
        <v>0</v>
      </c>
      <c r="AD115" s="138">
        <f>IF($D$4='drop down choices'!$EE$4,H115/2.54,IF($D$4='drop down choices'!$EE$5,H115*2.54,0))</f>
        <v>0</v>
      </c>
      <c r="AE115" s="138">
        <f>IF($D$4='drop down choices'!$EE$4,I115/2.54,IF($D$4='drop down choices'!$EE$5,I115*2.54,0))</f>
        <v>0</v>
      </c>
      <c r="AF115" s="138">
        <f>IF($D$4='drop down choices'!$EE$4,J115/2.54,IF($D$4='drop down choices'!$EE$5,J115*2.54,0))</f>
        <v>0</v>
      </c>
      <c r="AG115" s="138">
        <f>IF($D$4='drop down choices'!$EE$4,K115/2.54,IF($D$4='drop down choices'!$EE$5,K115*2.54,0))</f>
        <v>0</v>
      </c>
      <c r="AH115" s="138">
        <f>IF($D$4='drop down choices'!$EE$4,L115/2.54,IF($D$4='drop down choices'!$EE$5,L115*2.54,0))</f>
        <v>0</v>
      </c>
      <c r="AI115" s="138">
        <f>IF($D$4='drop down choices'!$EE$4,M115/2.54,IF($D$4='drop down choices'!$EE$5,M115*2.54,0))</f>
        <v>0</v>
      </c>
      <c r="AJ115" s="138">
        <f>IF($D$4='drop down choices'!$EE$4,N115/2.54,IF($D$4='drop down choices'!$EE$5,N115*2.54,0))</f>
        <v>0</v>
      </c>
      <c r="AK115" s="138">
        <f>IF($D$4='drop down choices'!$EE$4,O115/2.54,IF($D$4='drop down choices'!$EE$5,O115*2.54,0))</f>
        <v>0</v>
      </c>
      <c r="AL115" s="138">
        <f>IF($D$4='drop down choices'!$EE$4,P115/2.54,IF($D$4='drop down choices'!$EE$5,P115*2.54,0))</f>
        <v>0</v>
      </c>
      <c r="AM115" s="138">
        <f>IF($D$4='drop down choices'!$EE$4,Q115/2.54,IF($D$4='drop down choices'!$EE$5,Q115*2.54,0))</f>
        <v>0</v>
      </c>
      <c r="AN115" s="138">
        <f>IF($D$4='drop down choices'!$EE$4,R115/2.54,IF($D$4='drop down choices'!$EE$5,R115*2.54,0))</f>
        <v>0</v>
      </c>
      <c r="AO115" s="138">
        <f>IF($D$4='drop down choices'!$EE$4,S115/2.54,IF($D$4='drop down choices'!$EE$5,S115*2.54,0))</f>
        <v>0</v>
      </c>
      <c r="AP115" s="138">
        <f>IF($D$4='drop down choices'!$EE$4,T115/2.54,IF($D$4='drop down choices'!$EE$5,T115*2.54,0))</f>
        <v>0</v>
      </c>
      <c r="AQ115" s="138">
        <f>IF($D$4='drop down choices'!$EE$4,U115/2.54,IF($D$4='drop down choices'!$EE$5,U115*2.54,0))</f>
        <v>0</v>
      </c>
      <c r="AR115" s="138">
        <f>IF($D$4='drop down choices'!$EE$4,V115/2.54,IF($D$4='drop down choices'!$EE$5,V115*2.54,0))</f>
        <v>0</v>
      </c>
    </row>
    <row r="116" spans="1:44" hidden="1"/>
    <row r="117" spans="1:44" hidden="1"/>
    <row r="118" spans="1:44" hidden="1"/>
    <row r="119" spans="1:44" hidden="1"/>
    <row r="120" spans="1:44" hidden="1"/>
    <row r="121" spans="1:44" hidden="1"/>
    <row r="122" spans="1:44">
      <c r="A122" s="315"/>
      <c r="B122" s="315"/>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row>
    <row r="123" spans="1:44" ht="10.5" customHeight="1">
      <c r="A123" s="315"/>
      <c r="B123" s="315"/>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row>
    <row r="124" spans="1:44" s="106" customFormat="1" ht="15" customHeight="1">
      <c r="A124" s="105"/>
      <c r="B124" s="131">
        <f>'PRODUCT INFORMATION'!A123</f>
        <v>0</v>
      </c>
      <c r="C124" s="139" t="str">
        <f>'Fields names'!$A$179</f>
        <v>Unit</v>
      </c>
      <c r="D124" s="109" t="s">
        <v>2027</v>
      </c>
      <c r="E124" s="108"/>
      <c r="F124" s="108"/>
      <c r="G124" s="108"/>
      <c r="H124" s="131"/>
      <c r="I124" s="131"/>
      <c r="J124" s="131"/>
      <c r="K124" s="131"/>
      <c r="L124" s="131"/>
      <c r="M124" s="131"/>
      <c r="N124" s="132"/>
      <c r="O124" s="132"/>
      <c r="P124" s="132"/>
      <c r="Q124" s="132"/>
      <c r="R124" s="132"/>
      <c r="S124" s="132"/>
      <c r="T124" s="132"/>
      <c r="U124" s="132"/>
      <c r="V124" s="132"/>
      <c r="W124" s="149" t="s">
        <v>1495</v>
      </c>
      <c r="X124" s="105"/>
      <c r="Y124" s="139" t="str">
        <f>C124</f>
        <v>Unit</v>
      </c>
      <c r="Z124" s="133" t="str">
        <f>IF(D124='drop down choices'!EE124,'drop down choices'!EE125,IF(D124='drop down choices'!EE125,'drop down choices'!EE124,"n/a"))</f>
        <v>n/a</v>
      </c>
      <c r="AC124" s="107"/>
      <c r="AD124" s="105"/>
      <c r="AE124" s="105"/>
      <c r="AF124" s="105"/>
      <c r="AG124" s="105"/>
      <c r="AH124" s="105"/>
      <c r="AI124" s="105"/>
      <c r="AJ124" s="105"/>
      <c r="AK124" s="105"/>
      <c r="AL124" s="105"/>
      <c r="AM124" s="105"/>
      <c r="AN124" s="105"/>
      <c r="AO124" s="105"/>
      <c r="AP124" s="105"/>
      <c r="AQ124" s="105"/>
      <c r="AR124" s="105"/>
    </row>
    <row r="125" spans="1:44" s="106" customFormat="1" ht="6" customHeight="1" thickBot="1">
      <c r="A125" s="105"/>
      <c r="B125" s="131"/>
      <c r="C125" s="131"/>
      <c r="D125" s="131"/>
      <c r="E125" s="131"/>
      <c r="F125" s="131"/>
      <c r="G125" s="131"/>
      <c r="H125" s="131"/>
      <c r="I125" s="131"/>
      <c r="J125" s="131"/>
      <c r="K125" s="131"/>
      <c r="L125" s="131"/>
      <c r="M125" s="131"/>
      <c r="N125" s="132"/>
      <c r="O125" s="132"/>
      <c r="P125" s="132"/>
      <c r="Q125" s="132"/>
      <c r="R125" s="132"/>
      <c r="S125" s="132"/>
      <c r="T125" s="132"/>
      <c r="U125" s="132"/>
      <c r="V125" s="132"/>
      <c r="W125" s="150" t="s">
        <v>2281</v>
      </c>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row>
    <row r="126" spans="1:44" s="107" customFormat="1" ht="23.25" customHeight="1">
      <c r="A126" s="105"/>
      <c r="B126" s="503" t="str">
        <f>IF('VENDOR INFORMATION'!$B$13="Germany","n/a",'Fields names'!$A$193)</f>
        <v>SIZE</v>
      </c>
      <c r="C126" s="504"/>
      <c r="D126" s="126" t="str">
        <f>IF('VENDOR INFORMATION'!$B$13="Germany","n/a",'Fields names'!$A$69)</f>
        <v>Type</v>
      </c>
      <c r="E126" s="126"/>
      <c r="F126" s="126"/>
      <c r="G126" s="126"/>
      <c r="H126" s="126"/>
      <c r="I126" s="126"/>
      <c r="J126" s="126"/>
      <c r="K126" s="126"/>
      <c r="L126" s="126"/>
      <c r="M126" s="126"/>
      <c r="N126" s="127"/>
      <c r="O126" s="127"/>
      <c r="P126" s="127"/>
      <c r="Q126" s="127"/>
      <c r="R126" s="127"/>
      <c r="S126" s="127"/>
      <c r="T126" s="127"/>
      <c r="U126" s="127"/>
      <c r="V126" s="127"/>
      <c r="W126" s="149" t="s">
        <v>2282</v>
      </c>
      <c r="X126" s="505" t="str">
        <f t="shared" ref="X126:X135" si="18">B126</f>
        <v>SIZE</v>
      </c>
      <c r="Y126" s="506"/>
      <c r="Z126" s="140" t="str">
        <f t="shared" ref="Z126:Z135" si="19">D126</f>
        <v>Type</v>
      </c>
      <c r="AA126" s="134">
        <f>IF('VENDOR INFORMATION'!$B$13="Germany","n/a",E126)</f>
        <v>0</v>
      </c>
      <c r="AB126" s="134">
        <f>IF('VENDOR INFORMATION'!$B$13="Germany","n/a",F126)</f>
        <v>0</v>
      </c>
      <c r="AC126" s="134">
        <f>IF('VENDOR INFORMATION'!$B$13="Germany","n/a",G126)</f>
        <v>0</v>
      </c>
      <c r="AD126" s="134">
        <f>IF('VENDOR INFORMATION'!$B$13="Germany","n/a",H126)</f>
        <v>0</v>
      </c>
      <c r="AE126" s="134">
        <f>IF('VENDOR INFORMATION'!$B$13="Germany","n/a",I126)</f>
        <v>0</v>
      </c>
      <c r="AF126" s="134">
        <f>IF('VENDOR INFORMATION'!$B$13="Germany","n/a",J126)</f>
        <v>0</v>
      </c>
      <c r="AG126" s="134">
        <f>IF('VENDOR INFORMATION'!$B$13="Germany","n/a",K126)</f>
        <v>0</v>
      </c>
      <c r="AH126" s="134">
        <f>IF('VENDOR INFORMATION'!$B$13="Germany","n/a",L126)</f>
        <v>0</v>
      </c>
      <c r="AI126" s="134">
        <f>IF('VENDOR INFORMATION'!$B$13="Germany","n/a",M126)</f>
        <v>0</v>
      </c>
      <c r="AJ126" s="134">
        <f>IF('VENDOR INFORMATION'!$B$13="Germany","n/a",N126)</f>
        <v>0</v>
      </c>
      <c r="AK126" s="134">
        <f>IF('VENDOR INFORMATION'!$B$13="Germany","n/a",O126)</f>
        <v>0</v>
      </c>
      <c r="AL126" s="134">
        <f>IF('VENDOR INFORMATION'!$B$13="Germany","n/a",P126)</f>
        <v>0</v>
      </c>
      <c r="AM126" s="134">
        <f>IF('VENDOR INFORMATION'!$B$13="Germany","n/a",Q126)</f>
        <v>0</v>
      </c>
      <c r="AN126" s="134">
        <f>IF('VENDOR INFORMATION'!$B$13="Germany","n/a",R126)</f>
        <v>0</v>
      </c>
      <c r="AO126" s="134">
        <f>IF('VENDOR INFORMATION'!$B$13="Germany","n/a",S126)</f>
        <v>0</v>
      </c>
      <c r="AP126" s="134">
        <f>IF('VENDOR INFORMATION'!$B$13="Germany","n/a",T126)</f>
        <v>0</v>
      </c>
      <c r="AQ126" s="134">
        <f>IF('VENDOR INFORMATION'!$B$13="Germany","n/a",U126)</f>
        <v>0</v>
      </c>
      <c r="AR126" s="134">
        <f>IF('VENDOR INFORMATION'!$B$13="Germany","n/a",V126)</f>
        <v>0</v>
      </c>
    </row>
    <row r="127" spans="1:44" s="107" customFormat="1" ht="25.9" customHeight="1">
      <c r="A127" s="105"/>
      <c r="B127" s="500" t="str">
        <f>IF('VENDOR INFORMATION'!$B$13="Germany","n/a",'Fields names'!$A$227)</f>
        <v>Shoulder</v>
      </c>
      <c r="C127" s="500"/>
      <c r="D127" s="109" t="s">
        <v>284</v>
      </c>
      <c r="E127" s="128"/>
      <c r="F127" s="128"/>
      <c r="G127" s="128"/>
      <c r="H127" s="128"/>
      <c r="I127" s="128"/>
      <c r="J127" s="128"/>
      <c r="K127" s="128"/>
      <c r="L127" s="128"/>
      <c r="M127" s="128"/>
      <c r="N127" s="128"/>
      <c r="O127" s="128"/>
      <c r="P127" s="128"/>
      <c r="Q127" s="128"/>
      <c r="R127" s="128"/>
      <c r="S127" s="128"/>
      <c r="T127" s="128"/>
      <c r="U127" s="128"/>
      <c r="V127" s="128"/>
      <c r="W127" s="151" t="str">
        <f>_xlfn.CONCAT(B127,$W$6,$E$6,$W$5,E127,$W$4,$F$6,$W$5,F127,$W$4,$G$6,$W$5,G127,$W$4,$H$6,$W$5,H127,$W$4,$I$6,$W$5,I127,$W$4,$J$6,$W$5,J127,$W$4,$K$6,$W$5,K127,$W$4,$L$6,$W$5,L127,$W$4,$M$6,$W$5,M127,$W$4,$N$6,$W$5,N127,$W$4,$O$6,$W$5,O127,$W$4,$P$6,$W$5,P127,$W$4,$Q$6,$W$5,Q127,$W$4,$R$6,$W$5,R127,$W$4,$S$6,$W$5,S127,$W$4,$T$6,$W$5,T127,$W$4,$U$6,$W$5,U127,$W$4,$V$6,$W$5,V127)</f>
        <v>Shoulder: / / / / / / / / / / / / / / / / / /</v>
      </c>
      <c r="X127" s="501" t="str">
        <f t="shared" si="18"/>
        <v>Shoulder</v>
      </c>
      <c r="Y127" s="502"/>
      <c r="Z127" s="141" t="str">
        <f t="shared" si="19"/>
        <v>Select</v>
      </c>
      <c r="AA127" s="135">
        <f>IF($D$4='drop down choices'!$EE$4,E127/2.54,IF($D$4='drop down choices'!$EE$5,E127*2.54,0))</f>
        <v>0</v>
      </c>
      <c r="AB127" s="135">
        <f>IF($D$4='drop down choices'!$EE$4,F127/2.54,IF($D$4='drop down choices'!$EE$5,F127*2.54,0))</f>
        <v>0</v>
      </c>
      <c r="AC127" s="135">
        <f>IF($D$4='drop down choices'!$EE$4,G127/2.54,IF($D$4='drop down choices'!$EE$5,G127*2.54,0))</f>
        <v>0</v>
      </c>
      <c r="AD127" s="135">
        <f>IF($D$4='drop down choices'!$EE$4,H127/2.54,IF($D$4='drop down choices'!$EE$5,H127*2.54,0))</f>
        <v>0</v>
      </c>
      <c r="AE127" s="135">
        <f>IF($D$4='drop down choices'!$EE$4,I127/2.54,IF($D$4='drop down choices'!$EE$5,I127*2.54,0))</f>
        <v>0</v>
      </c>
      <c r="AF127" s="135">
        <f>IF($D$4='drop down choices'!$EE$4,J127/2.54,IF($D$4='drop down choices'!$EE$5,J127*2.54,0))</f>
        <v>0</v>
      </c>
      <c r="AG127" s="135">
        <f>IF($D$4='drop down choices'!$EE$4,K127/2.54,IF($D$4='drop down choices'!$EE$5,K127*2.54,0))</f>
        <v>0</v>
      </c>
      <c r="AH127" s="135">
        <f>IF($D$4='drop down choices'!$EE$4,L127/2.54,IF($D$4='drop down choices'!$EE$5,L127*2.54,0))</f>
        <v>0</v>
      </c>
      <c r="AI127" s="135">
        <f>IF($D$4='drop down choices'!$EE$4,M127/2.54,IF($D$4='drop down choices'!$EE$5,M127*2.54,0))</f>
        <v>0</v>
      </c>
      <c r="AJ127" s="135">
        <f>IF($D$4='drop down choices'!$EE$4,N127/2.54,IF($D$4='drop down choices'!$EE$5,N127*2.54,0))</f>
        <v>0</v>
      </c>
      <c r="AK127" s="135">
        <f>IF($D$4='drop down choices'!$EE$4,O127/2.54,IF($D$4='drop down choices'!$EE$5,O127*2.54,0))</f>
        <v>0</v>
      </c>
      <c r="AL127" s="135">
        <f>IF($D$4='drop down choices'!$EE$4,P127/2.54,IF($D$4='drop down choices'!$EE$5,P127*2.54,0))</f>
        <v>0</v>
      </c>
      <c r="AM127" s="135">
        <f>IF($D$4='drop down choices'!$EE$4,Q127/2.54,IF($D$4='drop down choices'!$EE$5,Q127*2.54,0))</f>
        <v>0</v>
      </c>
      <c r="AN127" s="135">
        <f>IF($D$4='drop down choices'!$EE$4,R127/2.54,IF($D$4='drop down choices'!$EE$5,R127*2.54,0))</f>
        <v>0</v>
      </c>
      <c r="AO127" s="135">
        <f>IF($D$4='drop down choices'!$EE$4,S127/2.54,IF($D$4='drop down choices'!$EE$5,S127*2.54,0))</f>
        <v>0</v>
      </c>
      <c r="AP127" s="135">
        <f>IF($D$4='drop down choices'!$EE$4,T127/2.54,IF($D$4='drop down choices'!$EE$5,T127*2.54,0))</f>
        <v>0</v>
      </c>
      <c r="AQ127" s="135">
        <f>IF($D$4='drop down choices'!$EE$4,U127/2.54,IF($D$4='drop down choices'!$EE$5,U127*2.54,0))</f>
        <v>0</v>
      </c>
      <c r="AR127" s="135">
        <f>IF($D$4='drop down choices'!$EE$4,V127/2.54,IF($D$4='drop down choices'!$EE$5,V127*2.54,0))</f>
        <v>0</v>
      </c>
    </row>
    <row r="128" spans="1:44" s="107" customFormat="1" ht="25.9" customHeight="1">
      <c r="A128" s="105"/>
      <c r="B128" s="500" t="str">
        <f>IF('VENDOR INFORMATION'!$B$13="Germany","n/a",'Fields names'!$A$228)</f>
        <v>Chest/Bust</v>
      </c>
      <c r="C128" s="500"/>
      <c r="D128" s="109" t="s">
        <v>284</v>
      </c>
      <c r="E128" s="129"/>
      <c r="F128" s="129"/>
      <c r="G128" s="129"/>
      <c r="H128" s="129"/>
      <c r="I128" s="129"/>
      <c r="J128" s="129"/>
      <c r="K128" s="129"/>
      <c r="L128" s="129"/>
      <c r="M128" s="129"/>
      <c r="N128" s="129"/>
      <c r="O128" s="129"/>
      <c r="P128" s="129"/>
      <c r="Q128" s="129"/>
      <c r="R128" s="129"/>
      <c r="S128" s="129"/>
      <c r="T128" s="129"/>
      <c r="U128" s="129"/>
      <c r="V128" s="129"/>
      <c r="W128" s="151" t="str">
        <f t="shared" ref="W128:W135" si="20">_xlfn.CONCAT(B128,$W$6,$E$6,$W$5,E128,$W$4,$F$6,$W$5,F128,$W$4,$G$6,$W$5,G128,$W$4,$H$6,$W$5,H128,$W$4,$I$6,$W$5,I128,$W$4,$J$6,$W$5,J128,$W$4,$K$6,$W$5,K128,$W$4,$L$6,$W$5,L128,$W$4,$M$6,$W$5,M128,$W$4,$N$6,$W$5,N128,$W$4,$O$6,$W$5,O128,$W$4,$P$6,$W$5,P128,$W$4,$Q$6,$W$5,Q128,$W$4,$R$6,$W$5,R128,$W$4,$S$6,$W$5,S128,$W$4,$T$6,$W$5,T128,$W$4,$U$6,$W$5,U128,$W$4,$V$6,$W$5,V128)</f>
        <v>Chest/Bust: / / / / / / / / / / / / / / / / / /</v>
      </c>
      <c r="X128" s="501" t="str">
        <f t="shared" si="18"/>
        <v>Chest/Bust</v>
      </c>
      <c r="Y128" s="502"/>
      <c r="Z128" s="141" t="str">
        <f t="shared" si="19"/>
        <v>Select</v>
      </c>
      <c r="AA128" s="135">
        <f>IF($D$4='drop down choices'!$EE$4,E128/2.54,IF($D$4='drop down choices'!$EE$5,E128*2.54,0))</f>
        <v>0</v>
      </c>
      <c r="AB128" s="135">
        <f>IF($D$4='drop down choices'!$EE$4,F128/2.54,IF($D$4='drop down choices'!$EE$5,F128*2.54,0))</f>
        <v>0</v>
      </c>
      <c r="AC128" s="135">
        <f>IF($D$4='drop down choices'!$EE$4,G128/2.54,IF($D$4='drop down choices'!$EE$5,G128*2.54,0))</f>
        <v>0</v>
      </c>
      <c r="AD128" s="135">
        <f>IF($D$4='drop down choices'!$EE$4,H128/2.54,IF($D$4='drop down choices'!$EE$5,H128*2.54,0))</f>
        <v>0</v>
      </c>
      <c r="AE128" s="135">
        <f>IF($D$4='drop down choices'!$EE$4,I128/2.54,IF($D$4='drop down choices'!$EE$5,I128*2.54,0))</f>
        <v>0</v>
      </c>
      <c r="AF128" s="135">
        <f>IF($D$4='drop down choices'!$EE$4,J128/2.54,IF($D$4='drop down choices'!$EE$5,J128*2.54,0))</f>
        <v>0</v>
      </c>
      <c r="AG128" s="135">
        <f>IF($D$4='drop down choices'!$EE$4,K128/2.54,IF($D$4='drop down choices'!$EE$5,K128*2.54,0))</f>
        <v>0</v>
      </c>
      <c r="AH128" s="135">
        <f>IF($D$4='drop down choices'!$EE$4,L128/2.54,IF($D$4='drop down choices'!$EE$5,L128*2.54,0))</f>
        <v>0</v>
      </c>
      <c r="AI128" s="135">
        <f>IF($D$4='drop down choices'!$EE$4,M128/2.54,IF($D$4='drop down choices'!$EE$5,M128*2.54,0))</f>
        <v>0</v>
      </c>
      <c r="AJ128" s="135">
        <f>IF($D$4='drop down choices'!$EE$4,N128/2.54,IF($D$4='drop down choices'!$EE$5,N128*2.54,0))</f>
        <v>0</v>
      </c>
      <c r="AK128" s="135">
        <f>IF($D$4='drop down choices'!$EE$4,O128/2.54,IF($D$4='drop down choices'!$EE$5,O128*2.54,0))</f>
        <v>0</v>
      </c>
      <c r="AL128" s="135">
        <f>IF($D$4='drop down choices'!$EE$4,P128/2.54,IF($D$4='drop down choices'!$EE$5,P128*2.54,0))</f>
        <v>0</v>
      </c>
      <c r="AM128" s="135">
        <f>IF($D$4='drop down choices'!$EE$4,Q128/2.54,IF($D$4='drop down choices'!$EE$5,Q128*2.54,0))</f>
        <v>0</v>
      </c>
      <c r="AN128" s="135">
        <f>IF($D$4='drop down choices'!$EE$4,R128/2.54,IF($D$4='drop down choices'!$EE$5,R128*2.54,0))</f>
        <v>0</v>
      </c>
      <c r="AO128" s="135">
        <f>IF($D$4='drop down choices'!$EE$4,S128/2.54,IF($D$4='drop down choices'!$EE$5,S128*2.54,0))</f>
        <v>0</v>
      </c>
      <c r="AP128" s="135">
        <f>IF($D$4='drop down choices'!$EE$4,T128/2.54,IF($D$4='drop down choices'!$EE$5,T128*2.54,0))</f>
        <v>0</v>
      </c>
      <c r="AQ128" s="135">
        <f>IF($D$4='drop down choices'!$EE$4,U128/2.54,IF($D$4='drop down choices'!$EE$5,U128*2.54,0))</f>
        <v>0</v>
      </c>
      <c r="AR128" s="135">
        <f>IF($D$4='drop down choices'!$EE$4,V128/2.54,IF($D$4='drop down choices'!$EE$5,V128*2.54,0))</f>
        <v>0</v>
      </c>
    </row>
    <row r="129" spans="1:44" s="107" customFormat="1" ht="25.9" customHeight="1">
      <c r="A129" s="105"/>
      <c r="B129" s="500" t="str">
        <f>IF('VENDOR INFORMATION'!$B$13="Germany","n/a",'Fields names'!$A$229)</f>
        <v>Waist</v>
      </c>
      <c r="C129" s="500"/>
      <c r="D129" s="109" t="s">
        <v>284</v>
      </c>
      <c r="E129" s="129"/>
      <c r="F129" s="129"/>
      <c r="G129" s="129"/>
      <c r="H129" s="129"/>
      <c r="I129" s="129"/>
      <c r="J129" s="129"/>
      <c r="K129" s="129"/>
      <c r="L129" s="129"/>
      <c r="M129" s="129"/>
      <c r="N129" s="129"/>
      <c r="O129" s="129"/>
      <c r="P129" s="129"/>
      <c r="Q129" s="129"/>
      <c r="R129" s="129"/>
      <c r="S129" s="129"/>
      <c r="T129" s="129"/>
      <c r="U129" s="129"/>
      <c r="V129" s="129"/>
      <c r="W129" s="151" t="str">
        <f t="shared" si="20"/>
        <v>Waist: / / / / / / / / / / / / / / / / / /</v>
      </c>
      <c r="X129" s="501" t="str">
        <f t="shared" si="18"/>
        <v>Waist</v>
      </c>
      <c r="Y129" s="502"/>
      <c r="Z129" s="141" t="str">
        <f t="shared" si="19"/>
        <v>Select</v>
      </c>
      <c r="AA129" s="135">
        <f>IF($D$4='drop down choices'!$EE$4,E129/2.54,IF($D$4='drop down choices'!$EE$5,E129*2.54,0))</f>
        <v>0</v>
      </c>
      <c r="AB129" s="135">
        <f>IF($D$4='drop down choices'!$EE$4,F129/2.54,IF($D$4='drop down choices'!$EE$5,F129*2.54,0))</f>
        <v>0</v>
      </c>
      <c r="AC129" s="135">
        <f>IF($D$4='drop down choices'!$EE$4,G129/2.54,IF($D$4='drop down choices'!$EE$5,G129*2.54,0))</f>
        <v>0</v>
      </c>
      <c r="AD129" s="135">
        <f>IF($D$4='drop down choices'!$EE$4,H129/2.54,IF($D$4='drop down choices'!$EE$5,H129*2.54,0))</f>
        <v>0</v>
      </c>
      <c r="AE129" s="135">
        <f>IF($D$4='drop down choices'!$EE$4,I129/2.54,IF($D$4='drop down choices'!$EE$5,I129*2.54,0))</f>
        <v>0</v>
      </c>
      <c r="AF129" s="135">
        <f>IF($D$4='drop down choices'!$EE$4,J129/2.54,IF($D$4='drop down choices'!$EE$5,J129*2.54,0))</f>
        <v>0</v>
      </c>
      <c r="AG129" s="135">
        <f>IF($D$4='drop down choices'!$EE$4,K129/2.54,IF($D$4='drop down choices'!$EE$5,K129*2.54,0))</f>
        <v>0</v>
      </c>
      <c r="AH129" s="135">
        <f>IF($D$4='drop down choices'!$EE$4,L129/2.54,IF($D$4='drop down choices'!$EE$5,L129*2.54,0))</f>
        <v>0</v>
      </c>
      <c r="AI129" s="135">
        <f>IF($D$4='drop down choices'!$EE$4,M129/2.54,IF($D$4='drop down choices'!$EE$5,M129*2.54,0))</f>
        <v>0</v>
      </c>
      <c r="AJ129" s="135">
        <f>IF($D$4='drop down choices'!$EE$4,N129/2.54,IF($D$4='drop down choices'!$EE$5,N129*2.54,0))</f>
        <v>0</v>
      </c>
      <c r="AK129" s="135">
        <f>IF($D$4='drop down choices'!$EE$4,O129/2.54,IF($D$4='drop down choices'!$EE$5,O129*2.54,0))</f>
        <v>0</v>
      </c>
      <c r="AL129" s="135">
        <f>IF($D$4='drop down choices'!$EE$4,P129/2.54,IF($D$4='drop down choices'!$EE$5,P129*2.54,0))</f>
        <v>0</v>
      </c>
      <c r="AM129" s="135">
        <f>IF($D$4='drop down choices'!$EE$4,Q129/2.54,IF($D$4='drop down choices'!$EE$5,Q129*2.54,0))</f>
        <v>0</v>
      </c>
      <c r="AN129" s="135">
        <f>IF($D$4='drop down choices'!$EE$4,R129/2.54,IF($D$4='drop down choices'!$EE$5,R129*2.54,0))</f>
        <v>0</v>
      </c>
      <c r="AO129" s="135">
        <f>IF($D$4='drop down choices'!$EE$4,S129/2.54,IF($D$4='drop down choices'!$EE$5,S129*2.54,0))</f>
        <v>0</v>
      </c>
      <c r="AP129" s="135">
        <f>IF($D$4='drop down choices'!$EE$4,T129/2.54,IF($D$4='drop down choices'!$EE$5,T129*2.54,0))</f>
        <v>0</v>
      </c>
      <c r="AQ129" s="135">
        <f>IF($D$4='drop down choices'!$EE$4,U129/2.54,IF($D$4='drop down choices'!$EE$5,U129*2.54,0))</f>
        <v>0</v>
      </c>
      <c r="AR129" s="135">
        <f>IF($D$4='drop down choices'!$EE$4,V129/2.54,IF($D$4='drop down choices'!$EE$5,V129*2.54,0))</f>
        <v>0</v>
      </c>
    </row>
    <row r="130" spans="1:44" s="107" customFormat="1" ht="25.9" customHeight="1">
      <c r="A130" s="105"/>
      <c r="B130" s="500" t="str">
        <f>IF('VENDOR INFORMATION'!$B$13="Germany","n/a",'Fields names'!$A$230)</f>
        <v>Hip</v>
      </c>
      <c r="C130" s="500"/>
      <c r="D130" s="109" t="s">
        <v>284</v>
      </c>
      <c r="E130" s="129"/>
      <c r="F130" s="129"/>
      <c r="G130" s="129"/>
      <c r="H130" s="129"/>
      <c r="I130" s="129"/>
      <c r="J130" s="129"/>
      <c r="K130" s="129"/>
      <c r="L130" s="129"/>
      <c r="M130" s="129"/>
      <c r="N130" s="129"/>
      <c r="O130" s="129"/>
      <c r="P130" s="129"/>
      <c r="Q130" s="129"/>
      <c r="R130" s="129"/>
      <c r="S130" s="129"/>
      <c r="T130" s="129"/>
      <c r="U130" s="129"/>
      <c r="V130" s="129"/>
      <c r="W130" s="151" t="str">
        <f t="shared" si="20"/>
        <v>Hip: / / / / / / / / / / / / / / / / / /</v>
      </c>
      <c r="X130" s="501" t="str">
        <f t="shared" si="18"/>
        <v>Hip</v>
      </c>
      <c r="Y130" s="502"/>
      <c r="Z130" s="141" t="str">
        <f t="shared" si="19"/>
        <v>Select</v>
      </c>
      <c r="AA130" s="135">
        <f>IF($D$4='drop down choices'!$EE$4,E130/2.54,IF($D$4='drop down choices'!$EE$5,E130*2.54,0))</f>
        <v>0</v>
      </c>
      <c r="AB130" s="135">
        <f>IF($D$4='drop down choices'!$EE$4,F130/2.54,IF($D$4='drop down choices'!$EE$5,F130*2.54,0))</f>
        <v>0</v>
      </c>
      <c r="AC130" s="135">
        <f>IF($D$4='drop down choices'!$EE$4,G130/2.54,IF($D$4='drop down choices'!$EE$5,G130*2.54,0))</f>
        <v>0</v>
      </c>
      <c r="AD130" s="135">
        <f>IF($D$4='drop down choices'!$EE$4,H130/2.54,IF($D$4='drop down choices'!$EE$5,H130*2.54,0))</f>
        <v>0</v>
      </c>
      <c r="AE130" s="135">
        <f>IF($D$4='drop down choices'!$EE$4,I130/2.54,IF($D$4='drop down choices'!$EE$5,I130*2.54,0))</f>
        <v>0</v>
      </c>
      <c r="AF130" s="135">
        <f>IF($D$4='drop down choices'!$EE$4,J130/2.54,IF($D$4='drop down choices'!$EE$5,J130*2.54,0))</f>
        <v>0</v>
      </c>
      <c r="AG130" s="135">
        <f>IF($D$4='drop down choices'!$EE$4,K130/2.54,IF($D$4='drop down choices'!$EE$5,K130*2.54,0))</f>
        <v>0</v>
      </c>
      <c r="AH130" s="135">
        <f>IF($D$4='drop down choices'!$EE$4,L130/2.54,IF($D$4='drop down choices'!$EE$5,L130*2.54,0))</f>
        <v>0</v>
      </c>
      <c r="AI130" s="135">
        <f>IF($D$4='drop down choices'!$EE$4,M130/2.54,IF($D$4='drop down choices'!$EE$5,M130*2.54,0))</f>
        <v>0</v>
      </c>
      <c r="AJ130" s="135">
        <f>IF($D$4='drop down choices'!$EE$4,N130/2.54,IF($D$4='drop down choices'!$EE$5,N130*2.54,0))</f>
        <v>0</v>
      </c>
      <c r="AK130" s="135">
        <f>IF($D$4='drop down choices'!$EE$4,O130/2.54,IF($D$4='drop down choices'!$EE$5,O130*2.54,0))</f>
        <v>0</v>
      </c>
      <c r="AL130" s="135">
        <f>IF($D$4='drop down choices'!$EE$4,P130/2.54,IF($D$4='drop down choices'!$EE$5,P130*2.54,0))</f>
        <v>0</v>
      </c>
      <c r="AM130" s="135">
        <f>IF($D$4='drop down choices'!$EE$4,Q130/2.54,IF($D$4='drop down choices'!$EE$5,Q130*2.54,0))</f>
        <v>0</v>
      </c>
      <c r="AN130" s="135">
        <f>IF($D$4='drop down choices'!$EE$4,R130/2.54,IF($D$4='drop down choices'!$EE$5,R130*2.54,0))</f>
        <v>0</v>
      </c>
      <c r="AO130" s="135">
        <f>IF($D$4='drop down choices'!$EE$4,S130/2.54,IF($D$4='drop down choices'!$EE$5,S130*2.54,0))</f>
        <v>0</v>
      </c>
      <c r="AP130" s="135">
        <f>IF($D$4='drop down choices'!$EE$4,T130/2.54,IF($D$4='drop down choices'!$EE$5,T130*2.54,0))</f>
        <v>0</v>
      </c>
      <c r="AQ130" s="135">
        <f>IF($D$4='drop down choices'!$EE$4,U130/2.54,IF($D$4='drop down choices'!$EE$5,U130*2.54,0))</f>
        <v>0</v>
      </c>
      <c r="AR130" s="135">
        <f>IF($D$4='drop down choices'!$EE$4,V130/2.54,IF($D$4='drop down choices'!$EE$5,V130*2.54,0))</f>
        <v>0</v>
      </c>
    </row>
    <row r="131" spans="1:44" s="107" customFormat="1" ht="25.9" customHeight="1">
      <c r="A131" s="105"/>
      <c r="B131" s="500" t="str">
        <f>IF('VENDOR INFORMATION'!$B$13="Germany","n/a",'Fields names'!$A$231)</f>
        <v>Length</v>
      </c>
      <c r="C131" s="500"/>
      <c r="D131" s="109" t="s">
        <v>284</v>
      </c>
      <c r="E131" s="129"/>
      <c r="F131" s="129"/>
      <c r="G131" s="129"/>
      <c r="H131" s="129"/>
      <c r="I131" s="129"/>
      <c r="J131" s="129"/>
      <c r="K131" s="129"/>
      <c r="L131" s="129"/>
      <c r="M131" s="129"/>
      <c r="N131" s="129"/>
      <c r="O131" s="129"/>
      <c r="P131" s="129"/>
      <c r="Q131" s="129"/>
      <c r="R131" s="129"/>
      <c r="S131" s="129"/>
      <c r="T131" s="129"/>
      <c r="U131" s="129"/>
      <c r="V131" s="129"/>
      <c r="W131" s="151" t="str">
        <f t="shared" si="20"/>
        <v>Length: / / / / / / / / / / / / / / / / / /</v>
      </c>
      <c r="X131" s="501" t="str">
        <f t="shared" si="18"/>
        <v>Length</v>
      </c>
      <c r="Y131" s="502"/>
      <c r="Z131" s="141" t="str">
        <f t="shared" si="19"/>
        <v>Select</v>
      </c>
      <c r="AA131" s="135">
        <f>IF($D$4='drop down choices'!$EE$4,E131/2.54,IF($D$4='drop down choices'!$EE$5,E131*2.54,0))</f>
        <v>0</v>
      </c>
      <c r="AB131" s="135">
        <f>IF($D$4='drop down choices'!$EE$4,F131/2.54,IF($D$4='drop down choices'!$EE$5,F131*2.54,0))</f>
        <v>0</v>
      </c>
      <c r="AC131" s="135">
        <f>IF($D$4='drop down choices'!$EE$4,G131/2.54,IF($D$4='drop down choices'!$EE$5,G131*2.54,0))</f>
        <v>0</v>
      </c>
      <c r="AD131" s="135">
        <f>IF($D$4='drop down choices'!$EE$4,H131/2.54,IF($D$4='drop down choices'!$EE$5,H131*2.54,0))</f>
        <v>0</v>
      </c>
      <c r="AE131" s="135">
        <f>IF($D$4='drop down choices'!$EE$4,I131/2.54,IF($D$4='drop down choices'!$EE$5,I131*2.54,0))</f>
        <v>0</v>
      </c>
      <c r="AF131" s="135">
        <f>IF($D$4='drop down choices'!$EE$4,J131/2.54,IF($D$4='drop down choices'!$EE$5,J131*2.54,0))</f>
        <v>0</v>
      </c>
      <c r="AG131" s="135">
        <f>IF($D$4='drop down choices'!$EE$4,K131/2.54,IF($D$4='drop down choices'!$EE$5,K131*2.54,0))</f>
        <v>0</v>
      </c>
      <c r="AH131" s="135">
        <f>IF($D$4='drop down choices'!$EE$4,L131/2.54,IF($D$4='drop down choices'!$EE$5,L131*2.54,0))</f>
        <v>0</v>
      </c>
      <c r="AI131" s="135">
        <f>IF($D$4='drop down choices'!$EE$4,M131/2.54,IF($D$4='drop down choices'!$EE$5,M131*2.54,0))</f>
        <v>0</v>
      </c>
      <c r="AJ131" s="135">
        <f>IF($D$4='drop down choices'!$EE$4,N131/2.54,IF($D$4='drop down choices'!$EE$5,N131*2.54,0))</f>
        <v>0</v>
      </c>
      <c r="AK131" s="135">
        <f>IF($D$4='drop down choices'!$EE$4,O131/2.54,IF($D$4='drop down choices'!$EE$5,O131*2.54,0))</f>
        <v>0</v>
      </c>
      <c r="AL131" s="135">
        <f>IF($D$4='drop down choices'!$EE$4,P131/2.54,IF($D$4='drop down choices'!$EE$5,P131*2.54,0))</f>
        <v>0</v>
      </c>
      <c r="AM131" s="135">
        <f>IF($D$4='drop down choices'!$EE$4,Q131/2.54,IF($D$4='drop down choices'!$EE$5,Q131*2.54,0))</f>
        <v>0</v>
      </c>
      <c r="AN131" s="135">
        <f>IF($D$4='drop down choices'!$EE$4,R131/2.54,IF($D$4='drop down choices'!$EE$5,R131*2.54,0))</f>
        <v>0</v>
      </c>
      <c r="AO131" s="135">
        <f>IF($D$4='drop down choices'!$EE$4,S131/2.54,IF($D$4='drop down choices'!$EE$5,S131*2.54,0))</f>
        <v>0</v>
      </c>
      <c r="AP131" s="135">
        <f>IF($D$4='drop down choices'!$EE$4,T131/2.54,IF($D$4='drop down choices'!$EE$5,T131*2.54,0))</f>
        <v>0</v>
      </c>
      <c r="AQ131" s="135">
        <f>IF($D$4='drop down choices'!$EE$4,U131/2.54,IF($D$4='drop down choices'!$EE$5,U131*2.54,0))</f>
        <v>0</v>
      </c>
      <c r="AR131" s="135">
        <f>IF($D$4='drop down choices'!$EE$4,V131/2.54,IF($D$4='drop down choices'!$EE$5,V131*2.54,0))</f>
        <v>0</v>
      </c>
    </row>
    <row r="132" spans="1:44" s="107" customFormat="1" ht="25.9" customHeight="1">
      <c r="A132" s="105"/>
      <c r="B132" s="500" t="str">
        <f>IF('VENDOR INFORMATION'!$B$13="Germany","n/a",'Fields names'!$A$232)</f>
        <v>Sleeve length</v>
      </c>
      <c r="C132" s="500"/>
      <c r="D132" s="109" t="s">
        <v>284</v>
      </c>
      <c r="E132" s="129"/>
      <c r="F132" s="129"/>
      <c r="G132" s="129"/>
      <c r="H132" s="129"/>
      <c r="I132" s="129"/>
      <c r="J132" s="129"/>
      <c r="K132" s="129"/>
      <c r="L132" s="129"/>
      <c r="M132" s="129"/>
      <c r="N132" s="129"/>
      <c r="O132" s="129"/>
      <c r="P132" s="129"/>
      <c r="Q132" s="129"/>
      <c r="R132" s="129"/>
      <c r="S132" s="129"/>
      <c r="T132" s="129"/>
      <c r="U132" s="129"/>
      <c r="V132" s="129"/>
      <c r="W132" s="151" t="str">
        <f t="shared" si="20"/>
        <v>Sleeve length: / / / / / / / / / / / / / / / / / /</v>
      </c>
      <c r="X132" s="501" t="str">
        <f t="shared" si="18"/>
        <v>Sleeve length</v>
      </c>
      <c r="Y132" s="502"/>
      <c r="Z132" s="141" t="str">
        <f t="shared" si="19"/>
        <v>Select</v>
      </c>
      <c r="AA132" s="135">
        <f>IF($D$4='drop down choices'!$EE$4,E132/2.54,IF($D$4='drop down choices'!$EE$5,E132*2.54,0))</f>
        <v>0</v>
      </c>
      <c r="AB132" s="135">
        <f>IF($D$4='drop down choices'!$EE$4,F132/2.54,IF($D$4='drop down choices'!$EE$5,F132*2.54,0))</f>
        <v>0</v>
      </c>
      <c r="AC132" s="135">
        <f>IF($D$4='drop down choices'!$EE$4,G132/2.54,IF($D$4='drop down choices'!$EE$5,G132*2.54,0))</f>
        <v>0</v>
      </c>
      <c r="AD132" s="135">
        <f>IF($D$4='drop down choices'!$EE$4,H132/2.54,IF($D$4='drop down choices'!$EE$5,H132*2.54,0))</f>
        <v>0</v>
      </c>
      <c r="AE132" s="135">
        <f>IF($D$4='drop down choices'!$EE$4,I132/2.54,IF($D$4='drop down choices'!$EE$5,I132*2.54,0))</f>
        <v>0</v>
      </c>
      <c r="AF132" s="135">
        <f>IF($D$4='drop down choices'!$EE$4,J132/2.54,IF($D$4='drop down choices'!$EE$5,J132*2.54,0))</f>
        <v>0</v>
      </c>
      <c r="AG132" s="135">
        <f>IF($D$4='drop down choices'!$EE$4,K132/2.54,IF($D$4='drop down choices'!$EE$5,K132*2.54,0))</f>
        <v>0</v>
      </c>
      <c r="AH132" s="135">
        <f>IF($D$4='drop down choices'!$EE$4,L132/2.54,IF($D$4='drop down choices'!$EE$5,L132*2.54,0))</f>
        <v>0</v>
      </c>
      <c r="AI132" s="135">
        <f>IF($D$4='drop down choices'!$EE$4,M132/2.54,IF($D$4='drop down choices'!$EE$5,M132*2.54,0))</f>
        <v>0</v>
      </c>
      <c r="AJ132" s="135">
        <f>IF($D$4='drop down choices'!$EE$4,N132/2.54,IF($D$4='drop down choices'!$EE$5,N132*2.54,0))</f>
        <v>0</v>
      </c>
      <c r="AK132" s="135">
        <f>IF($D$4='drop down choices'!$EE$4,O132/2.54,IF($D$4='drop down choices'!$EE$5,O132*2.54,0))</f>
        <v>0</v>
      </c>
      <c r="AL132" s="135">
        <f>IF($D$4='drop down choices'!$EE$4,P132/2.54,IF($D$4='drop down choices'!$EE$5,P132*2.54,0))</f>
        <v>0</v>
      </c>
      <c r="AM132" s="135">
        <f>IF($D$4='drop down choices'!$EE$4,Q132/2.54,IF($D$4='drop down choices'!$EE$5,Q132*2.54,0))</f>
        <v>0</v>
      </c>
      <c r="AN132" s="135">
        <f>IF($D$4='drop down choices'!$EE$4,R132/2.54,IF($D$4='drop down choices'!$EE$5,R132*2.54,0))</f>
        <v>0</v>
      </c>
      <c r="AO132" s="135">
        <f>IF($D$4='drop down choices'!$EE$4,S132/2.54,IF($D$4='drop down choices'!$EE$5,S132*2.54,0))</f>
        <v>0</v>
      </c>
      <c r="AP132" s="135">
        <f>IF($D$4='drop down choices'!$EE$4,T132/2.54,IF($D$4='drop down choices'!$EE$5,T132*2.54,0))</f>
        <v>0</v>
      </c>
      <c r="AQ132" s="135">
        <f>IF($D$4='drop down choices'!$EE$4,U132/2.54,IF($D$4='drop down choices'!$EE$5,U132*2.54,0))</f>
        <v>0</v>
      </c>
      <c r="AR132" s="135">
        <f>IF($D$4='drop down choices'!$EE$4,V132/2.54,IF($D$4='drop down choices'!$EE$5,V132*2.54,0))</f>
        <v>0</v>
      </c>
    </row>
    <row r="133" spans="1:44" s="107" customFormat="1" ht="25.9" customHeight="1">
      <c r="A133" s="105"/>
      <c r="B133" s="500" t="str">
        <f>IF('VENDOR INFORMATION'!$B$13="Germany","n/a",'Fields names'!$A$233)</f>
        <v>Sweep</v>
      </c>
      <c r="C133" s="500"/>
      <c r="D133" s="109" t="s">
        <v>284</v>
      </c>
      <c r="E133" s="129"/>
      <c r="F133" s="129"/>
      <c r="G133" s="129"/>
      <c r="H133" s="129"/>
      <c r="I133" s="129"/>
      <c r="J133" s="129"/>
      <c r="K133" s="129"/>
      <c r="L133" s="129"/>
      <c r="M133" s="129"/>
      <c r="N133" s="129"/>
      <c r="O133" s="129"/>
      <c r="P133" s="129"/>
      <c r="Q133" s="129"/>
      <c r="R133" s="129"/>
      <c r="S133" s="129"/>
      <c r="T133" s="129"/>
      <c r="U133" s="129"/>
      <c r="V133" s="129"/>
      <c r="W133" s="151" t="str">
        <f t="shared" si="20"/>
        <v>Sweep: / / / / / / / / / / / / / / / / / /</v>
      </c>
      <c r="X133" s="501" t="str">
        <f t="shared" si="18"/>
        <v>Sweep</v>
      </c>
      <c r="Y133" s="502"/>
      <c r="Z133" s="141" t="str">
        <f t="shared" si="19"/>
        <v>Select</v>
      </c>
      <c r="AA133" s="135">
        <f>IF($D$4='drop down choices'!$EE$4,E133/2.54,IF($D$4='drop down choices'!$EE$5,E133*2.54,0))</f>
        <v>0</v>
      </c>
      <c r="AB133" s="135">
        <f>IF($D$4='drop down choices'!$EE$4,F133/2.54,IF($D$4='drop down choices'!$EE$5,F133*2.54,0))</f>
        <v>0</v>
      </c>
      <c r="AC133" s="135">
        <f>IF($D$4='drop down choices'!$EE$4,G133/2.54,IF($D$4='drop down choices'!$EE$5,G133*2.54,0))</f>
        <v>0</v>
      </c>
      <c r="AD133" s="135">
        <f>IF($D$4='drop down choices'!$EE$4,H133/2.54,IF($D$4='drop down choices'!$EE$5,H133*2.54,0))</f>
        <v>0</v>
      </c>
      <c r="AE133" s="135">
        <f>IF($D$4='drop down choices'!$EE$4,I133/2.54,IF($D$4='drop down choices'!$EE$5,I133*2.54,0))</f>
        <v>0</v>
      </c>
      <c r="AF133" s="135">
        <f>IF($D$4='drop down choices'!$EE$4,J133/2.54,IF($D$4='drop down choices'!$EE$5,J133*2.54,0))</f>
        <v>0</v>
      </c>
      <c r="AG133" s="135">
        <f>IF($D$4='drop down choices'!$EE$4,K133/2.54,IF($D$4='drop down choices'!$EE$5,K133*2.54,0))</f>
        <v>0</v>
      </c>
      <c r="AH133" s="135">
        <f>IF($D$4='drop down choices'!$EE$4,L133/2.54,IF($D$4='drop down choices'!$EE$5,L133*2.54,0))</f>
        <v>0</v>
      </c>
      <c r="AI133" s="135">
        <f>IF($D$4='drop down choices'!$EE$4,M133/2.54,IF($D$4='drop down choices'!$EE$5,M133*2.54,0))</f>
        <v>0</v>
      </c>
      <c r="AJ133" s="135">
        <f>IF($D$4='drop down choices'!$EE$4,N133/2.54,IF($D$4='drop down choices'!$EE$5,N133*2.54,0))</f>
        <v>0</v>
      </c>
      <c r="AK133" s="135">
        <f>IF($D$4='drop down choices'!$EE$4,O133/2.54,IF($D$4='drop down choices'!$EE$5,O133*2.54,0))</f>
        <v>0</v>
      </c>
      <c r="AL133" s="135">
        <f>IF($D$4='drop down choices'!$EE$4,P133/2.54,IF($D$4='drop down choices'!$EE$5,P133*2.54,0))</f>
        <v>0</v>
      </c>
      <c r="AM133" s="135">
        <f>IF($D$4='drop down choices'!$EE$4,Q133/2.54,IF($D$4='drop down choices'!$EE$5,Q133*2.54,0))</f>
        <v>0</v>
      </c>
      <c r="AN133" s="135">
        <f>IF($D$4='drop down choices'!$EE$4,R133/2.54,IF($D$4='drop down choices'!$EE$5,R133*2.54,0))</f>
        <v>0</v>
      </c>
      <c r="AO133" s="135">
        <f>IF($D$4='drop down choices'!$EE$4,S133/2.54,IF($D$4='drop down choices'!$EE$5,S133*2.54,0))</f>
        <v>0</v>
      </c>
      <c r="AP133" s="135">
        <f>IF($D$4='drop down choices'!$EE$4,T133/2.54,IF($D$4='drop down choices'!$EE$5,T133*2.54,0))</f>
        <v>0</v>
      </c>
      <c r="AQ133" s="135">
        <f>IF($D$4='drop down choices'!$EE$4,U133/2.54,IF($D$4='drop down choices'!$EE$5,U133*2.54,0))</f>
        <v>0</v>
      </c>
      <c r="AR133" s="135">
        <f>IF($D$4='drop down choices'!$EE$4,V133/2.54,IF($D$4='drop down choices'!$EE$5,V133*2.54,0))</f>
        <v>0</v>
      </c>
    </row>
    <row r="134" spans="1:44" s="107" customFormat="1" ht="25.9" customHeight="1">
      <c r="A134" s="105"/>
      <c r="B134" s="500" t="str">
        <f>IF('VENDOR INFORMATION'!$B$13="Germany","n/a",'Fields names'!$A$234)</f>
        <v>In Seam</v>
      </c>
      <c r="C134" s="500"/>
      <c r="D134" s="109" t="s">
        <v>284</v>
      </c>
      <c r="E134" s="129"/>
      <c r="F134" s="129"/>
      <c r="G134" s="129"/>
      <c r="H134" s="129"/>
      <c r="I134" s="129"/>
      <c r="J134" s="129"/>
      <c r="K134" s="129"/>
      <c r="L134" s="129"/>
      <c r="M134" s="129"/>
      <c r="N134" s="129"/>
      <c r="O134" s="129"/>
      <c r="P134" s="129"/>
      <c r="Q134" s="129"/>
      <c r="R134" s="129"/>
      <c r="S134" s="129"/>
      <c r="T134" s="129"/>
      <c r="U134" s="129"/>
      <c r="V134" s="129"/>
      <c r="W134" s="151" t="str">
        <f t="shared" si="20"/>
        <v>In Seam: / / / / / / / / / / / / / / / / / /</v>
      </c>
      <c r="X134" s="501" t="str">
        <f t="shared" si="18"/>
        <v>In Seam</v>
      </c>
      <c r="Y134" s="502"/>
      <c r="Z134" s="141" t="str">
        <f t="shared" si="19"/>
        <v>Select</v>
      </c>
      <c r="AA134" s="135">
        <f>IF($D$4='drop down choices'!$EE$4,E134/2.54,IF($D$4='drop down choices'!$EE$5,E134*2.54,0))</f>
        <v>0</v>
      </c>
      <c r="AB134" s="135">
        <f>IF($D$4='drop down choices'!$EE$4,F134/2.54,IF($D$4='drop down choices'!$EE$5,F134*2.54,0))</f>
        <v>0</v>
      </c>
      <c r="AC134" s="135">
        <f>IF($D$4='drop down choices'!$EE$4,G134/2.54,IF($D$4='drop down choices'!$EE$5,G134*2.54,0))</f>
        <v>0</v>
      </c>
      <c r="AD134" s="135">
        <f>IF($D$4='drop down choices'!$EE$4,H134/2.54,IF($D$4='drop down choices'!$EE$5,H134*2.54,0))</f>
        <v>0</v>
      </c>
      <c r="AE134" s="135">
        <f>IF($D$4='drop down choices'!$EE$4,I134/2.54,IF($D$4='drop down choices'!$EE$5,I134*2.54,0))</f>
        <v>0</v>
      </c>
      <c r="AF134" s="135">
        <f>IF($D$4='drop down choices'!$EE$4,J134/2.54,IF($D$4='drop down choices'!$EE$5,J134*2.54,0))</f>
        <v>0</v>
      </c>
      <c r="AG134" s="135">
        <f>IF($D$4='drop down choices'!$EE$4,K134/2.54,IF($D$4='drop down choices'!$EE$5,K134*2.54,0))</f>
        <v>0</v>
      </c>
      <c r="AH134" s="135">
        <f>IF($D$4='drop down choices'!$EE$4,L134/2.54,IF($D$4='drop down choices'!$EE$5,L134*2.54,0))</f>
        <v>0</v>
      </c>
      <c r="AI134" s="135">
        <f>IF($D$4='drop down choices'!$EE$4,M134/2.54,IF($D$4='drop down choices'!$EE$5,M134*2.54,0))</f>
        <v>0</v>
      </c>
      <c r="AJ134" s="135">
        <f>IF($D$4='drop down choices'!$EE$4,N134/2.54,IF($D$4='drop down choices'!$EE$5,N134*2.54,0))</f>
        <v>0</v>
      </c>
      <c r="AK134" s="135">
        <f>IF($D$4='drop down choices'!$EE$4,O134/2.54,IF($D$4='drop down choices'!$EE$5,O134*2.54,0))</f>
        <v>0</v>
      </c>
      <c r="AL134" s="135">
        <f>IF($D$4='drop down choices'!$EE$4,P134/2.54,IF($D$4='drop down choices'!$EE$5,P134*2.54,0))</f>
        <v>0</v>
      </c>
      <c r="AM134" s="135">
        <f>IF($D$4='drop down choices'!$EE$4,Q134/2.54,IF($D$4='drop down choices'!$EE$5,Q134*2.54,0))</f>
        <v>0</v>
      </c>
      <c r="AN134" s="135">
        <f>IF($D$4='drop down choices'!$EE$4,R134/2.54,IF($D$4='drop down choices'!$EE$5,R134*2.54,0))</f>
        <v>0</v>
      </c>
      <c r="AO134" s="135">
        <f>IF($D$4='drop down choices'!$EE$4,S134/2.54,IF($D$4='drop down choices'!$EE$5,S134*2.54,0))</f>
        <v>0</v>
      </c>
      <c r="AP134" s="135">
        <f>IF($D$4='drop down choices'!$EE$4,T134/2.54,IF($D$4='drop down choices'!$EE$5,T134*2.54,0))</f>
        <v>0</v>
      </c>
      <c r="AQ134" s="135">
        <f>IF($D$4='drop down choices'!$EE$4,U134/2.54,IF($D$4='drop down choices'!$EE$5,U134*2.54,0))</f>
        <v>0</v>
      </c>
      <c r="AR134" s="135">
        <f>IF($D$4='drop down choices'!$EE$4,V134/2.54,IF($D$4='drop down choices'!$EE$5,V134*2.54,0))</f>
        <v>0</v>
      </c>
    </row>
    <row r="135" spans="1:44" s="107" customFormat="1" ht="25.5" customHeight="1">
      <c r="A135" s="105"/>
      <c r="B135" s="500" t="str">
        <f>IF('VENDOR INFORMATION'!$B$13="Germany","n/a",'Fields names'!$A$235)</f>
        <v>Out Seam</v>
      </c>
      <c r="C135" s="500"/>
      <c r="D135" s="109" t="s">
        <v>284</v>
      </c>
      <c r="E135" s="130"/>
      <c r="F135" s="130"/>
      <c r="G135" s="130"/>
      <c r="H135" s="130"/>
      <c r="I135" s="130"/>
      <c r="J135" s="130"/>
      <c r="K135" s="130"/>
      <c r="L135" s="130"/>
      <c r="M135" s="130"/>
      <c r="N135" s="130"/>
      <c r="O135" s="130"/>
      <c r="P135" s="130"/>
      <c r="Q135" s="130"/>
      <c r="R135" s="130"/>
      <c r="S135" s="130"/>
      <c r="T135" s="130"/>
      <c r="U135" s="130"/>
      <c r="V135" s="130"/>
      <c r="W135" s="151" t="str">
        <f t="shared" si="20"/>
        <v>Out Seam: / / / / / / / / / / / / / / / / / /</v>
      </c>
      <c r="X135" s="501" t="str">
        <f t="shared" si="18"/>
        <v>Out Seam</v>
      </c>
      <c r="Y135" s="502"/>
      <c r="Z135" s="141" t="str">
        <f t="shared" si="19"/>
        <v>Select</v>
      </c>
      <c r="AA135" s="138">
        <f>IF($D$4='drop down choices'!$EE$4,E135/2.54,IF($D$4='drop down choices'!$EE$5,E135*2.54,0))</f>
        <v>0</v>
      </c>
      <c r="AB135" s="138">
        <f>IF($D$4='drop down choices'!$EE$4,F135/2.54,IF($D$4='drop down choices'!$EE$5,F135*2.54,0))</f>
        <v>0</v>
      </c>
      <c r="AC135" s="138">
        <f>IF($D$4='drop down choices'!$EE$4,G135/2.54,IF($D$4='drop down choices'!$EE$5,G135*2.54,0))</f>
        <v>0</v>
      </c>
      <c r="AD135" s="138">
        <f>IF($D$4='drop down choices'!$EE$4,H135/2.54,IF($D$4='drop down choices'!$EE$5,H135*2.54,0))</f>
        <v>0</v>
      </c>
      <c r="AE135" s="138">
        <f>IF($D$4='drop down choices'!$EE$4,I135/2.54,IF($D$4='drop down choices'!$EE$5,I135*2.54,0))</f>
        <v>0</v>
      </c>
      <c r="AF135" s="138">
        <f>IF($D$4='drop down choices'!$EE$4,J135/2.54,IF($D$4='drop down choices'!$EE$5,J135*2.54,0))</f>
        <v>0</v>
      </c>
      <c r="AG135" s="138">
        <f>IF($D$4='drop down choices'!$EE$4,K135/2.54,IF($D$4='drop down choices'!$EE$5,K135*2.54,0))</f>
        <v>0</v>
      </c>
      <c r="AH135" s="138">
        <f>IF($D$4='drop down choices'!$EE$4,L135/2.54,IF($D$4='drop down choices'!$EE$5,L135*2.54,0))</f>
        <v>0</v>
      </c>
      <c r="AI135" s="138">
        <f>IF($D$4='drop down choices'!$EE$4,M135/2.54,IF($D$4='drop down choices'!$EE$5,M135*2.54,0))</f>
        <v>0</v>
      </c>
      <c r="AJ135" s="138">
        <f>IF($D$4='drop down choices'!$EE$4,N135/2.54,IF($D$4='drop down choices'!$EE$5,N135*2.54,0))</f>
        <v>0</v>
      </c>
      <c r="AK135" s="138">
        <f>IF($D$4='drop down choices'!$EE$4,O135/2.54,IF($D$4='drop down choices'!$EE$5,O135*2.54,0))</f>
        <v>0</v>
      </c>
      <c r="AL135" s="138">
        <f>IF($D$4='drop down choices'!$EE$4,P135/2.54,IF($D$4='drop down choices'!$EE$5,P135*2.54,0))</f>
        <v>0</v>
      </c>
      <c r="AM135" s="138">
        <f>IF($D$4='drop down choices'!$EE$4,Q135/2.54,IF($D$4='drop down choices'!$EE$5,Q135*2.54,0))</f>
        <v>0</v>
      </c>
      <c r="AN135" s="138">
        <f>IF($D$4='drop down choices'!$EE$4,R135/2.54,IF($D$4='drop down choices'!$EE$5,R135*2.54,0))</f>
        <v>0</v>
      </c>
      <c r="AO135" s="138">
        <f>IF($D$4='drop down choices'!$EE$4,S135/2.54,IF($D$4='drop down choices'!$EE$5,S135*2.54,0))</f>
        <v>0</v>
      </c>
      <c r="AP135" s="138">
        <f>IF($D$4='drop down choices'!$EE$4,T135/2.54,IF($D$4='drop down choices'!$EE$5,T135*2.54,0))</f>
        <v>0</v>
      </c>
      <c r="AQ135" s="138">
        <f>IF($D$4='drop down choices'!$EE$4,U135/2.54,IF($D$4='drop down choices'!$EE$5,U135*2.54,0))</f>
        <v>0</v>
      </c>
      <c r="AR135" s="138">
        <f>IF($D$4='drop down choices'!$EE$4,V135/2.54,IF($D$4='drop down choices'!$EE$5,V135*2.54,0))</f>
        <v>0</v>
      </c>
    </row>
    <row r="136" spans="1:44" hidden="1"/>
    <row r="137" spans="1:44" hidden="1"/>
    <row r="138" spans="1:44" hidden="1"/>
    <row r="139" spans="1:44" hidden="1"/>
    <row r="140" spans="1:44" hidden="1"/>
    <row r="141" spans="1:44" hidden="1"/>
    <row r="142" spans="1:44">
      <c r="A142" s="315"/>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row>
    <row r="143" spans="1:44" ht="10.5" customHeight="1">
      <c r="A143" s="315"/>
      <c r="B143" s="315"/>
      <c r="C143" s="315"/>
      <c r="D143" s="315"/>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row>
    <row r="144" spans="1:44" s="106" customFormat="1" ht="15" customHeight="1">
      <c r="A144" s="105"/>
      <c r="B144" s="131">
        <f>'PRODUCT INFORMATION'!A143</f>
        <v>0</v>
      </c>
      <c r="C144" s="139" t="str">
        <f>'Fields names'!$A$179</f>
        <v>Unit</v>
      </c>
      <c r="D144" s="109" t="s">
        <v>2027</v>
      </c>
      <c r="E144" s="108"/>
      <c r="F144" s="108"/>
      <c r="G144" s="108"/>
      <c r="H144" s="131"/>
      <c r="I144" s="131"/>
      <c r="J144" s="131"/>
      <c r="K144" s="131"/>
      <c r="L144" s="131"/>
      <c r="M144" s="131"/>
      <c r="N144" s="132"/>
      <c r="O144" s="132"/>
      <c r="P144" s="132"/>
      <c r="Q144" s="132"/>
      <c r="R144" s="132"/>
      <c r="S144" s="132"/>
      <c r="T144" s="132"/>
      <c r="U144" s="132"/>
      <c r="V144" s="132"/>
      <c r="W144" s="149" t="s">
        <v>1495</v>
      </c>
      <c r="X144" s="105"/>
      <c r="Y144" s="139" t="str">
        <f>C144</f>
        <v>Unit</v>
      </c>
      <c r="Z144" s="133" t="str">
        <f>IF(D144='drop down choices'!EE144,'drop down choices'!EE145,IF(D144='drop down choices'!EE145,'drop down choices'!EE144,"n/a"))</f>
        <v>n/a</v>
      </c>
      <c r="AC144" s="107"/>
      <c r="AD144" s="105"/>
      <c r="AE144" s="105"/>
      <c r="AF144" s="105"/>
      <c r="AG144" s="105"/>
      <c r="AH144" s="105"/>
      <c r="AI144" s="105"/>
      <c r="AJ144" s="105"/>
      <c r="AK144" s="105"/>
      <c r="AL144" s="105"/>
      <c r="AM144" s="105"/>
      <c r="AN144" s="105"/>
      <c r="AO144" s="105"/>
      <c r="AP144" s="105"/>
      <c r="AQ144" s="105"/>
      <c r="AR144" s="105"/>
    </row>
    <row r="145" spans="1:44" s="106" customFormat="1" ht="6" customHeight="1" thickBot="1">
      <c r="A145" s="105"/>
      <c r="B145" s="131"/>
      <c r="C145" s="131"/>
      <c r="D145" s="131"/>
      <c r="E145" s="131"/>
      <c r="F145" s="131"/>
      <c r="G145" s="131"/>
      <c r="H145" s="131"/>
      <c r="I145" s="131"/>
      <c r="J145" s="131"/>
      <c r="K145" s="131"/>
      <c r="L145" s="131"/>
      <c r="M145" s="131"/>
      <c r="N145" s="132"/>
      <c r="O145" s="132"/>
      <c r="P145" s="132"/>
      <c r="Q145" s="132"/>
      <c r="R145" s="132"/>
      <c r="S145" s="132"/>
      <c r="T145" s="132"/>
      <c r="U145" s="132"/>
      <c r="V145" s="132"/>
      <c r="W145" s="150" t="s">
        <v>2281</v>
      </c>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row>
    <row r="146" spans="1:44" s="107" customFormat="1" ht="23.25" customHeight="1">
      <c r="A146" s="105"/>
      <c r="B146" s="503" t="str">
        <f>IF('VENDOR INFORMATION'!$B$13="Germany","n/a",'Fields names'!$A$193)</f>
        <v>SIZE</v>
      </c>
      <c r="C146" s="504"/>
      <c r="D146" s="126" t="str">
        <f>IF('VENDOR INFORMATION'!$B$13="Germany","n/a",'Fields names'!$A$69)</f>
        <v>Type</v>
      </c>
      <c r="E146" s="126"/>
      <c r="F146" s="126"/>
      <c r="G146" s="126"/>
      <c r="H146" s="126"/>
      <c r="I146" s="126"/>
      <c r="J146" s="126"/>
      <c r="K146" s="126"/>
      <c r="L146" s="126"/>
      <c r="M146" s="126"/>
      <c r="N146" s="127"/>
      <c r="O146" s="127"/>
      <c r="P146" s="127"/>
      <c r="Q146" s="127"/>
      <c r="R146" s="127"/>
      <c r="S146" s="127"/>
      <c r="T146" s="127"/>
      <c r="U146" s="127"/>
      <c r="V146" s="127"/>
      <c r="W146" s="149" t="s">
        <v>2282</v>
      </c>
      <c r="X146" s="505" t="str">
        <f t="shared" ref="X146:X155" si="21">B146</f>
        <v>SIZE</v>
      </c>
      <c r="Y146" s="506"/>
      <c r="Z146" s="140" t="str">
        <f t="shared" ref="Z146:Z155" si="22">D146</f>
        <v>Type</v>
      </c>
      <c r="AA146" s="134">
        <f>IF('VENDOR INFORMATION'!$B$13="Germany","n/a",E146)</f>
        <v>0</v>
      </c>
      <c r="AB146" s="134">
        <f>IF('VENDOR INFORMATION'!$B$13="Germany","n/a",F146)</f>
        <v>0</v>
      </c>
      <c r="AC146" s="134">
        <f>IF('VENDOR INFORMATION'!$B$13="Germany","n/a",G146)</f>
        <v>0</v>
      </c>
      <c r="AD146" s="134">
        <f>IF('VENDOR INFORMATION'!$B$13="Germany","n/a",H146)</f>
        <v>0</v>
      </c>
      <c r="AE146" s="134">
        <f>IF('VENDOR INFORMATION'!$B$13="Germany","n/a",I146)</f>
        <v>0</v>
      </c>
      <c r="AF146" s="134">
        <f>IF('VENDOR INFORMATION'!$B$13="Germany","n/a",J146)</f>
        <v>0</v>
      </c>
      <c r="AG146" s="134">
        <f>IF('VENDOR INFORMATION'!$B$13="Germany","n/a",K146)</f>
        <v>0</v>
      </c>
      <c r="AH146" s="134">
        <f>IF('VENDOR INFORMATION'!$B$13="Germany","n/a",L146)</f>
        <v>0</v>
      </c>
      <c r="AI146" s="134">
        <f>IF('VENDOR INFORMATION'!$B$13="Germany","n/a",M146)</f>
        <v>0</v>
      </c>
      <c r="AJ146" s="134">
        <f>IF('VENDOR INFORMATION'!$B$13="Germany","n/a",N146)</f>
        <v>0</v>
      </c>
      <c r="AK146" s="134">
        <f>IF('VENDOR INFORMATION'!$B$13="Germany","n/a",O146)</f>
        <v>0</v>
      </c>
      <c r="AL146" s="134">
        <f>IF('VENDOR INFORMATION'!$B$13="Germany","n/a",P146)</f>
        <v>0</v>
      </c>
      <c r="AM146" s="134">
        <f>IF('VENDOR INFORMATION'!$B$13="Germany","n/a",Q146)</f>
        <v>0</v>
      </c>
      <c r="AN146" s="134">
        <f>IF('VENDOR INFORMATION'!$B$13="Germany","n/a",R146)</f>
        <v>0</v>
      </c>
      <c r="AO146" s="134">
        <f>IF('VENDOR INFORMATION'!$B$13="Germany","n/a",S146)</f>
        <v>0</v>
      </c>
      <c r="AP146" s="134">
        <f>IF('VENDOR INFORMATION'!$B$13="Germany","n/a",T146)</f>
        <v>0</v>
      </c>
      <c r="AQ146" s="134">
        <f>IF('VENDOR INFORMATION'!$B$13="Germany","n/a",U146)</f>
        <v>0</v>
      </c>
      <c r="AR146" s="134">
        <f>IF('VENDOR INFORMATION'!$B$13="Germany","n/a",V146)</f>
        <v>0</v>
      </c>
    </row>
    <row r="147" spans="1:44" s="107" customFormat="1" ht="25.9" customHeight="1">
      <c r="A147" s="105"/>
      <c r="B147" s="500" t="str">
        <f>IF('VENDOR INFORMATION'!$B$13="Germany","n/a",'Fields names'!$A$227)</f>
        <v>Shoulder</v>
      </c>
      <c r="C147" s="500"/>
      <c r="D147" s="109" t="s">
        <v>284</v>
      </c>
      <c r="E147" s="128"/>
      <c r="F147" s="128"/>
      <c r="G147" s="128"/>
      <c r="H147" s="128"/>
      <c r="I147" s="128"/>
      <c r="J147" s="128"/>
      <c r="K147" s="128"/>
      <c r="L147" s="128"/>
      <c r="M147" s="128"/>
      <c r="N147" s="128"/>
      <c r="O147" s="128"/>
      <c r="P147" s="128"/>
      <c r="Q147" s="128"/>
      <c r="R147" s="128"/>
      <c r="S147" s="128"/>
      <c r="T147" s="128"/>
      <c r="U147" s="128"/>
      <c r="V147" s="128"/>
      <c r="W147" s="151" t="str">
        <f>_xlfn.CONCAT(B147,$W$6,$E$6,$W$5,E147,$W$4,$F$6,$W$5,F147,$W$4,$G$6,$W$5,G147,$W$4,$H$6,$W$5,H147,$W$4,$I$6,$W$5,I147,$W$4,$J$6,$W$5,J147,$W$4,$K$6,$W$5,K147,$W$4,$L$6,$W$5,L147,$W$4,$M$6,$W$5,M147,$W$4,$N$6,$W$5,N147,$W$4,$O$6,$W$5,O147,$W$4,$P$6,$W$5,P147,$W$4,$Q$6,$W$5,Q147,$W$4,$R$6,$W$5,R147,$W$4,$S$6,$W$5,S147,$W$4,$T$6,$W$5,T147,$W$4,$U$6,$W$5,U147,$W$4,$V$6,$W$5,V147)</f>
        <v>Shoulder: / / / / / / / / / / / / / / / / / /</v>
      </c>
      <c r="X147" s="501" t="str">
        <f t="shared" si="21"/>
        <v>Shoulder</v>
      </c>
      <c r="Y147" s="502"/>
      <c r="Z147" s="141" t="str">
        <f t="shared" si="22"/>
        <v>Select</v>
      </c>
      <c r="AA147" s="135">
        <f>IF($D$4='drop down choices'!$EE$4,E147/2.54,IF($D$4='drop down choices'!$EE$5,E147*2.54,0))</f>
        <v>0</v>
      </c>
      <c r="AB147" s="135">
        <f>IF($D$4='drop down choices'!$EE$4,F147/2.54,IF($D$4='drop down choices'!$EE$5,F147*2.54,0))</f>
        <v>0</v>
      </c>
      <c r="AC147" s="135">
        <f>IF($D$4='drop down choices'!$EE$4,G147/2.54,IF($D$4='drop down choices'!$EE$5,G147*2.54,0))</f>
        <v>0</v>
      </c>
      <c r="AD147" s="135">
        <f>IF($D$4='drop down choices'!$EE$4,H147/2.54,IF($D$4='drop down choices'!$EE$5,H147*2.54,0))</f>
        <v>0</v>
      </c>
      <c r="AE147" s="135">
        <f>IF($D$4='drop down choices'!$EE$4,I147/2.54,IF($D$4='drop down choices'!$EE$5,I147*2.54,0))</f>
        <v>0</v>
      </c>
      <c r="AF147" s="135">
        <f>IF($D$4='drop down choices'!$EE$4,J147/2.54,IF($D$4='drop down choices'!$EE$5,J147*2.54,0))</f>
        <v>0</v>
      </c>
      <c r="AG147" s="135">
        <f>IF($D$4='drop down choices'!$EE$4,K147/2.54,IF($D$4='drop down choices'!$EE$5,K147*2.54,0))</f>
        <v>0</v>
      </c>
      <c r="AH147" s="135">
        <f>IF($D$4='drop down choices'!$EE$4,L147/2.54,IF($D$4='drop down choices'!$EE$5,L147*2.54,0))</f>
        <v>0</v>
      </c>
      <c r="AI147" s="135">
        <f>IF($D$4='drop down choices'!$EE$4,M147/2.54,IF($D$4='drop down choices'!$EE$5,M147*2.54,0))</f>
        <v>0</v>
      </c>
      <c r="AJ147" s="135">
        <f>IF($D$4='drop down choices'!$EE$4,N147/2.54,IF($D$4='drop down choices'!$EE$5,N147*2.54,0))</f>
        <v>0</v>
      </c>
      <c r="AK147" s="135">
        <f>IF($D$4='drop down choices'!$EE$4,O147/2.54,IF($D$4='drop down choices'!$EE$5,O147*2.54,0))</f>
        <v>0</v>
      </c>
      <c r="AL147" s="135">
        <f>IF($D$4='drop down choices'!$EE$4,P147/2.54,IF($D$4='drop down choices'!$EE$5,P147*2.54,0))</f>
        <v>0</v>
      </c>
      <c r="AM147" s="135">
        <f>IF($D$4='drop down choices'!$EE$4,Q147/2.54,IF($D$4='drop down choices'!$EE$5,Q147*2.54,0))</f>
        <v>0</v>
      </c>
      <c r="AN147" s="135">
        <f>IF($D$4='drop down choices'!$EE$4,R147/2.54,IF($D$4='drop down choices'!$EE$5,R147*2.54,0))</f>
        <v>0</v>
      </c>
      <c r="AO147" s="135">
        <f>IF($D$4='drop down choices'!$EE$4,S147/2.54,IF($D$4='drop down choices'!$EE$5,S147*2.54,0))</f>
        <v>0</v>
      </c>
      <c r="AP147" s="135">
        <f>IF($D$4='drop down choices'!$EE$4,T147/2.54,IF($D$4='drop down choices'!$EE$5,T147*2.54,0))</f>
        <v>0</v>
      </c>
      <c r="AQ147" s="135">
        <f>IF($D$4='drop down choices'!$EE$4,U147/2.54,IF($D$4='drop down choices'!$EE$5,U147*2.54,0))</f>
        <v>0</v>
      </c>
      <c r="AR147" s="135">
        <f>IF($D$4='drop down choices'!$EE$4,V147/2.54,IF($D$4='drop down choices'!$EE$5,V147*2.54,0))</f>
        <v>0</v>
      </c>
    </row>
    <row r="148" spans="1:44" s="107" customFormat="1" ht="25.9" customHeight="1">
      <c r="A148" s="105"/>
      <c r="B148" s="500" t="str">
        <f>IF('VENDOR INFORMATION'!$B$13="Germany","n/a",'Fields names'!$A$228)</f>
        <v>Chest/Bust</v>
      </c>
      <c r="C148" s="500"/>
      <c r="D148" s="109" t="s">
        <v>284</v>
      </c>
      <c r="E148" s="129"/>
      <c r="F148" s="129"/>
      <c r="G148" s="129"/>
      <c r="H148" s="129"/>
      <c r="I148" s="129"/>
      <c r="J148" s="129"/>
      <c r="K148" s="129"/>
      <c r="L148" s="129"/>
      <c r="M148" s="129"/>
      <c r="N148" s="129"/>
      <c r="O148" s="129"/>
      <c r="P148" s="129"/>
      <c r="Q148" s="129"/>
      <c r="R148" s="129"/>
      <c r="S148" s="129"/>
      <c r="T148" s="129"/>
      <c r="U148" s="129"/>
      <c r="V148" s="129"/>
      <c r="W148" s="151" t="str">
        <f t="shared" ref="W148:W155" si="23">_xlfn.CONCAT(B148,$W$6,$E$6,$W$5,E148,$W$4,$F$6,$W$5,F148,$W$4,$G$6,$W$5,G148,$W$4,$H$6,$W$5,H148,$W$4,$I$6,$W$5,I148,$W$4,$J$6,$W$5,J148,$W$4,$K$6,$W$5,K148,$W$4,$L$6,$W$5,L148,$W$4,$M$6,$W$5,M148,$W$4,$N$6,$W$5,N148,$W$4,$O$6,$W$5,O148,$W$4,$P$6,$W$5,P148,$W$4,$Q$6,$W$5,Q148,$W$4,$R$6,$W$5,R148,$W$4,$S$6,$W$5,S148,$W$4,$T$6,$W$5,T148,$W$4,$U$6,$W$5,U148,$W$4,$V$6,$W$5,V148)</f>
        <v>Chest/Bust: / / / / / / / / / / / / / / / / / /</v>
      </c>
      <c r="X148" s="501" t="str">
        <f t="shared" si="21"/>
        <v>Chest/Bust</v>
      </c>
      <c r="Y148" s="502"/>
      <c r="Z148" s="141" t="str">
        <f t="shared" si="22"/>
        <v>Select</v>
      </c>
      <c r="AA148" s="135">
        <f>IF($D$4='drop down choices'!$EE$4,E148/2.54,IF($D$4='drop down choices'!$EE$5,E148*2.54,0))</f>
        <v>0</v>
      </c>
      <c r="AB148" s="135">
        <f>IF($D$4='drop down choices'!$EE$4,F148/2.54,IF($D$4='drop down choices'!$EE$5,F148*2.54,0))</f>
        <v>0</v>
      </c>
      <c r="AC148" s="135">
        <f>IF($D$4='drop down choices'!$EE$4,G148/2.54,IF($D$4='drop down choices'!$EE$5,G148*2.54,0))</f>
        <v>0</v>
      </c>
      <c r="AD148" s="135">
        <f>IF($D$4='drop down choices'!$EE$4,H148/2.54,IF($D$4='drop down choices'!$EE$5,H148*2.54,0))</f>
        <v>0</v>
      </c>
      <c r="AE148" s="135">
        <f>IF($D$4='drop down choices'!$EE$4,I148/2.54,IF($D$4='drop down choices'!$EE$5,I148*2.54,0))</f>
        <v>0</v>
      </c>
      <c r="AF148" s="135">
        <f>IF($D$4='drop down choices'!$EE$4,J148/2.54,IF($D$4='drop down choices'!$EE$5,J148*2.54,0))</f>
        <v>0</v>
      </c>
      <c r="AG148" s="135">
        <f>IF($D$4='drop down choices'!$EE$4,K148/2.54,IF($D$4='drop down choices'!$EE$5,K148*2.54,0))</f>
        <v>0</v>
      </c>
      <c r="AH148" s="135">
        <f>IF($D$4='drop down choices'!$EE$4,L148/2.54,IF($D$4='drop down choices'!$EE$5,L148*2.54,0))</f>
        <v>0</v>
      </c>
      <c r="AI148" s="135">
        <f>IF($D$4='drop down choices'!$EE$4,M148/2.54,IF($D$4='drop down choices'!$EE$5,M148*2.54,0))</f>
        <v>0</v>
      </c>
      <c r="AJ148" s="135">
        <f>IF($D$4='drop down choices'!$EE$4,N148/2.54,IF($D$4='drop down choices'!$EE$5,N148*2.54,0))</f>
        <v>0</v>
      </c>
      <c r="AK148" s="135">
        <f>IF($D$4='drop down choices'!$EE$4,O148/2.54,IF($D$4='drop down choices'!$EE$5,O148*2.54,0))</f>
        <v>0</v>
      </c>
      <c r="AL148" s="135">
        <f>IF($D$4='drop down choices'!$EE$4,P148/2.54,IF($D$4='drop down choices'!$EE$5,P148*2.54,0))</f>
        <v>0</v>
      </c>
      <c r="AM148" s="135">
        <f>IF($D$4='drop down choices'!$EE$4,Q148/2.54,IF($D$4='drop down choices'!$EE$5,Q148*2.54,0))</f>
        <v>0</v>
      </c>
      <c r="AN148" s="135">
        <f>IF($D$4='drop down choices'!$EE$4,R148/2.54,IF($D$4='drop down choices'!$EE$5,R148*2.54,0))</f>
        <v>0</v>
      </c>
      <c r="AO148" s="135">
        <f>IF($D$4='drop down choices'!$EE$4,S148/2.54,IF($D$4='drop down choices'!$EE$5,S148*2.54,0))</f>
        <v>0</v>
      </c>
      <c r="AP148" s="135">
        <f>IF($D$4='drop down choices'!$EE$4,T148/2.54,IF($D$4='drop down choices'!$EE$5,T148*2.54,0))</f>
        <v>0</v>
      </c>
      <c r="AQ148" s="135">
        <f>IF($D$4='drop down choices'!$EE$4,U148/2.54,IF($D$4='drop down choices'!$EE$5,U148*2.54,0))</f>
        <v>0</v>
      </c>
      <c r="AR148" s="135">
        <f>IF($D$4='drop down choices'!$EE$4,V148/2.54,IF($D$4='drop down choices'!$EE$5,V148*2.54,0))</f>
        <v>0</v>
      </c>
    </row>
    <row r="149" spans="1:44" s="107" customFormat="1" ht="25.9" customHeight="1">
      <c r="A149" s="105"/>
      <c r="B149" s="500" t="str">
        <f>IF('VENDOR INFORMATION'!$B$13="Germany","n/a",'Fields names'!$A$229)</f>
        <v>Waist</v>
      </c>
      <c r="C149" s="500"/>
      <c r="D149" s="109" t="s">
        <v>284</v>
      </c>
      <c r="E149" s="129"/>
      <c r="F149" s="129"/>
      <c r="G149" s="129"/>
      <c r="H149" s="129"/>
      <c r="I149" s="129"/>
      <c r="J149" s="129"/>
      <c r="K149" s="129"/>
      <c r="L149" s="129"/>
      <c r="M149" s="129"/>
      <c r="N149" s="129"/>
      <c r="O149" s="129"/>
      <c r="P149" s="129"/>
      <c r="Q149" s="129"/>
      <c r="R149" s="129"/>
      <c r="S149" s="129"/>
      <c r="T149" s="129"/>
      <c r="U149" s="129"/>
      <c r="V149" s="129"/>
      <c r="W149" s="151" t="str">
        <f t="shared" si="23"/>
        <v>Waist: / / / / / / / / / / / / / / / / / /</v>
      </c>
      <c r="X149" s="501" t="str">
        <f t="shared" si="21"/>
        <v>Waist</v>
      </c>
      <c r="Y149" s="502"/>
      <c r="Z149" s="141" t="str">
        <f t="shared" si="22"/>
        <v>Select</v>
      </c>
      <c r="AA149" s="135">
        <f>IF($D$4='drop down choices'!$EE$4,E149/2.54,IF($D$4='drop down choices'!$EE$5,E149*2.54,0))</f>
        <v>0</v>
      </c>
      <c r="AB149" s="135">
        <f>IF($D$4='drop down choices'!$EE$4,F149/2.54,IF($D$4='drop down choices'!$EE$5,F149*2.54,0))</f>
        <v>0</v>
      </c>
      <c r="AC149" s="135">
        <f>IF($D$4='drop down choices'!$EE$4,G149/2.54,IF($D$4='drop down choices'!$EE$5,G149*2.54,0))</f>
        <v>0</v>
      </c>
      <c r="AD149" s="135">
        <f>IF($D$4='drop down choices'!$EE$4,H149/2.54,IF($D$4='drop down choices'!$EE$5,H149*2.54,0))</f>
        <v>0</v>
      </c>
      <c r="AE149" s="135">
        <f>IF($D$4='drop down choices'!$EE$4,I149/2.54,IF($D$4='drop down choices'!$EE$5,I149*2.54,0))</f>
        <v>0</v>
      </c>
      <c r="AF149" s="135">
        <f>IF($D$4='drop down choices'!$EE$4,J149/2.54,IF($D$4='drop down choices'!$EE$5,J149*2.54,0))</f>
        <v>0</v>
      </c>
      <c r="AG149" s="135">
        <f>IF($D$4='drop down choices'!$EE$4,K149/2.54,IF($D$4='drop down choices'!$EE$5,K149*2.54,0))</f>
        <v>0</v>
      </c>
      <c r="AH149" s="135">
        <f>IF($D$4='drop down choices'!$EE$4,L149/2.54,IF($D$4='drop down choices'!$EE$5,L149*2.54,0))</f>
        <v>0</v>
      </c>
      <c r="AI149" s="135">
        <f>IF($D$4='drop down choices'!$EE$4,M149/2.54,IF($D$4='drop down choices'!$EE$5,M149*2.54,0))</f>
        <v>0</v>
      </c>
      <c r="AJ149" s="135">
        <f>IF($D$4='drop down choices'!$EE$4,N149/2.54,IF($D$4='drop down choices'!$EE$5,N149*2.54,0))</f>
        <v>0</v>
      </c>
      <c r="AK149" s="135">
        <f>IF($D$4='drop down choices'!$EE$4,O149/2.54,IF($D$4='drop down choices'!$EE$5,O149*2.54,0))</f>
        <v>0</v>
      </c>
      <c r="AL149" s="135">
        <f>IF($D$4='drop down choices'!$EE$4,P149/2.54,IF($D$4='drop down choices'!$EE$5,P149*2.54,0))</f>
        <v>0</v>
      </c>
      <c r="AM149" s="135">
        <f>IF($D$4='drop down choices'!$EE$4,Q149/2.54,IF($D$4='drop down choices'!$EE$5,Q149*2.54,0))</f>
        <v>0</v>
      </c>
      <c r="AN149" s="135">
        <f>IF($D$4='drop down choices'!$EE$4,R149/2.54,IF($D$4='drop down choices'!$EE$5,R149*2.54,0))</f>
        <v>0</v>
      </c>
      <c r="AO149" s="135">
        <f>IF($D$4='drop down choices'!$EE$4,S149/2.54,IF($D$4='drop down choices'!$EE$5,S149*2.54,0))</f>
        <v>0</v>
      </c>
      <c r="AP149" s="135">
        <f>IF($D$4='drop down choices'!$EE$4,T149/2.54,IF($D$4='drop down choices'!$EE$5,T149*2.54,0))</f>
        <v>0</v>
      </c>
      <c r="AQ149" s="135">
        <f>IF($D$4='drop down choices'!$EE$4,U149/2.54,IF($D$4='drop down choices'!$EE$5,U149*2.54,0))</f>
        <v>0</v>
      </c>
      <c r="AR149" s="135">
        <f>IF($D$4='drop down choices'!$EE$4,V149/2.54,IF($D$4='drop down choices'!$EE$5,V149*2.54,0))</f>
        <v>0</v>
      </c>
    </row>
    <row r="150" spans="1:44" s="107" customFormat="1" ht="25.9" customHeight="1">
      <c r="A150" s="105"/>
      <c r="B150" s="500" t="str">
        <f>IF('VENDOR INFORMATION'!$B$13="Germany","n/a",'Fields names'!$A$230)</f>
        <v>Hip</v>
      </c>
      <c r="C150" s="500"/>
      <c r="D150" s="109" t="s">
        <v>284</v>
      </c>
      <c r="E150" s="129"/>
      <c r="F150" s="129"/>
      <c r="G150" s="129"/>
      <c r="H150" s="129"/>
      <c r="I150" s="129"/>
      <c r="J150" s="129"/>
      <c r="K150" s="129"/>
      <c r="L150" s="129"/>
      <c r="M150" s="129"/>
      <c r="N150" s="129"/>
      <c r="O150" s="129"/>
      <c r="P150" s="129"/>
      <c r="Q150" s="129"/>
      <c r="R150" s="129"/>
      <c r="S150" s="129"/>
      <c r="T150" s="129"/>
      <c r="U150" s="129"/>
      <c r="V150" s="129"/>
      <c r="W150" s="151" t="str">
        <f t="shared" si="23"/>
        <v>Hip: / / / / / / / / / / / / / / / / / /</v>
      </c>
      <c r="X150" s="501" t="str">
        <f t="shared" si="21"/>
        <v>Hip</v>
      </c>
      <c r="Y150" s="502"/>
      <c r="Z150" s="141" t="str">
        <f t="shared" si="22"/>
        <v>Select</v>
      </c>
      <c r="AA150" s="135">
        <f>IF($D$4='drop down choices'!$EE$4,E150/2.54,IF($D$4='drop down choices'!$EE$5,E150*2.54,0))</f>
        <v>0</v>
      </c>
      <c r="AB150" s="135">
        <f>IF($D$4='drop down choices'!$EE$4,F150/2.54,IF($D$4='drop down choices'!$EE$5,F150*2.54,0))</f>
        <v>0</v>
      </c>
      <c r="AC150" s="135">
        <f>IF($D$4='drop down choices'!$EE$4,G150/2.54,IF($D$4='drop down choices'!$EE$5,G150*2.54,0))</f>
        <v>0</v>
      </c>
      <c r="AD150" s="135">
        <f>IF($D$4='drop down choices'!$EE$4,H150/2.54,IF($D$4='drop down choices'!$EE$5,H150*2.54,0))</f>
        <v>0</v>
      </c>
      <c r="AE150" s="135">
        <f>IF($D$4='drop down choices'!$EE$4,I150/2.54,IF($D$4='drop down choices'!$EE$5,I150*2.54,0))</f>
        <v>0</v>
      </c>
      <c r="AF150" s="135">
        <f>IF($D$4='drop down choices'!$EE$4,J150/2.54,IF($D$4='drop down choices'!$EE$5,J150*2.54,0))</f>
        <v>0</v>
      </c>
      <c r="AG150" s="135">
        <f>IF($D$4='drop down choices'!$EE$4,K150/2.54,IF($D$4='drop down choices'!$EE$5,K150*2.54,0))</f>
        <v>0</v>
      </c>
      <c r="AH150" s="135">
        <f>IF($D$4='drop down choices'!$EE$4,L150/2.54,IF($D$4='drop down choices'!$EE$5,L150*2.54,0))</f>
        <v>0</v>
      </c>
      <c r="AI150" s="135">
        <f>IF($D$4='drop down choices'!$EE$4,M150/2.54,IF($D$4='drop down choices'!$EE$5,M150*2.54,0))</f>
        <v>0</v>
      </c>
      <c r="AJ150" s="135">
        <f>IF($D$4='drop down choices'!$EE$4,N150/2.54,IF($D$4='drop down choices'!$EE$5,N150*2.54,0))</f>
        <v>0</v>
      </c>
      <c r="AK150" s="135">
        <f>IF($D$4='drop down choices'!$EE$4,O150/2.54,IF($D$4='drop down choices'!$EE$5,O150*2.54,0))</f>
        <v>0</v>
      </c>
      <c r="AL150" s="135">
        <f>IF($D$4='drop down choices'!$EE$4,P150/2.54,IF($D$4='drop down choices'!$EE$5,P150*2.54,0))</f>
        <v>0</v>
      </c>
      <c r="AM150" s="135">
        <f>IF($D$4='drop down choices'!$EE$4,Q150/2.54,IF($D$4='drop down choices'!$EE$5,Q150*2.54,0))</f>
        <v>0</v>
      </c>
      <c r="AN150" s="135">
        <f>IF($D$4='drop down choices'!$EE$4,R150/2.54,IF($D$4='drop down choices'!$EE$5,R150*2.54,0))</f>
        <v>0</v>
      </c>
      <c r="AO150" s="135">
        <f>IF($D$4='drop down choices'!$EE$4,S150/2.54,IF($D$4='drop down choices'!$EE$5,S150*2.54,0))</f>
        <v>0</v>
      </c>
      <c r="AP150" s="135">
        <f>IF($D$4='drop down choices'!$EE$4,T150/2.54,IF($D$4='drop down choices'!$EE$5,T150*2.54,0))</f>
        <v>0</v>
      </c>
      <c r="AQ150" s="135">
        <f>IF($D$4='drop down choices'!$EE$4,U150/2.54,IF($D$4='drop down choices'!$EE$5,U150*2.54,0))</f>
        <v>0</v>
      </c>
      <c r="AR150" s="135">
        <f>IF($D$4='drop down choices'!$EE$4,V150/2.54,IF($D$4='drop down choices'!$EE$5,V150*2.54,0))</f>
        <v>0</v>
      </c>
    </row>
    <row r="151" spans="1:44" s="107" customFormat="1" ht="25.9" customHeight="1">
      <c r="A151" s="105"/>
      <c r="B151" s="500" t="str">
        <f>IF('VENDOR INFORMATION'!$B$13="Germany","n/a",'Fields names'!$A$231)</f>
        <v>Length</v>
      </c>
      <c r="C151" s="500"/>
      <c r="D151" s="109" t="s">
        <v>284</v>
      </c>
      <c r="E151" s="129"/>
      <c r="F151" s="129"/>
      <c r="G151" s="129"/>
      <c r="H151" s="129"/>
      <c r="I151" s="129"/>
      <c r="J151" s="129"/>
      <c r="K151" s="129"/>
      <c r="L151" s="129"/>
      <c r="M151" s="129"/>
      <c r="N151" s="129"/>
      <c r="O151" s="129"/>
      <c r="P151" s="129"/>
      <c r="Q151" s="129"/>
      <c r="R151" s="129"/>
      <c r="S151" s="129"/>
      <c r="T151" s="129"/>
      <c r="U151" s="129"/>
      <c r="V151" s="129"/>
      <c r="W151" s="151" t="str">
        <f t="shared" si="23"/>
        <v>Length: / / / / / / / / / / / / / / / / / /</v>
      </c>
      <c r="X151" s="501" t="str">
        <f t="shared" si="21"/>
        <v>Length</v>
      </c>
      <c r="Y151" s="502"/>
      <c r="Z151" s="141" t="str">
        <f t="shared" si="22"/>
        <v>Select</v>
      </c>
      <c r="AA151" s="135">
        <f>IF($D$4='drop down choices'!$EE$4,E151/2.54,IF($D$4='drop down choices'!$EE$5,E151*2.54,0))</f>
        <v>0</v>
      </c>
      <c r="AB151" s="135">
        <f>IF($D$4='drop down choices'!$EE$4,F151/2.54,IF($D$4='drop down choices'!$EE$5,F151*2.54,0))</f>
        <v>0</v>
      </c>
      <c r="AC151" s="135">
        <f>IF($D$4='drop down choices'!$EE$4,G151/2.54,IF($D$4='drop down choices'!$EE$5,G151*2.54,0))</f>
        <v>0</v>
      </c>
      <c r="AD151" s="135">
        <f>IF($D$4='drop down choices'!$EE$4,H151/2.54,IF($D$4='drop down choices'!$EE$5,H151*2.54,0))</f>
        <v>0</v>
      </c>
      <c r="AE151" s="135">
        <f>IF($D$4='drop down choices'!$EE$4,I151/2.54,IF($D$4='drop down choices'!$EE$5,I151*2.54,0))</f>
        <v>0</v>
      </c>
      <c r="AF151" s="135">
        <f>IF($D$4='drop down choices'!$EE$4,J151/2.54,IF($D$4='drop down choices'!$EE$5,J151*2.54,0))</f>
        <v>0</v>
      </c>
      <c r="AG151" s="135">
        <f>IF($D$4='drop down choices'!$EE$4,K151/2.54,IF($D$4='drop down choices'!$EE$5,K151*2.54,0))</f>
        <v>0</v>
      </c>
      <c r="AH151" s="135">
        <f>IF($D$4='drop down choices'!$EE$4,L151/2.54,IF($D$4='drop down choices'!$EE$5,L151*2.54,0))</f>
        <v>0</v>
      </c>
      <c r="AI151" s="135">
        <f>IF($D$4='drop down choices'!$EE$4,M151/2.54,IF($D$4='drop down choices'!$EE$5,M151*2.54,0))</f>
        <v>0</v>
      </c>
      <c r="AJ151" s="135">
        <f>IF($D$4='drop down choices'!$EE$4,N151/2.54,IF($D$4='drop down choices'!$EE$5,N151*2.54,0))</f>
        <v>0</v>
      </c>
      <c r="AK151" s="135">
        <f>IF($D$4='drop down choices'!$EE$4,O151/2.54,IF($D$4='drop down choices'!$EE$5,O151*2.54,0))</f>
        <v>0</v>
      </c>
      <c r="AL151" s="135">
        <f>IF($D$4='drop down choices'!$EE$4,P151/2.54,IF($D$4='drop down choices'!$EE$5,P151*2.54,0))</f>
        <v>0</v>
      </c>
      <c r="AM151" s="135">
        <f>IF($D$4='drop down choices'!$EE$4,Q151/2.54,IF($D$4='drop down choices'!$EE$5,Q151*2.54,0))</f>
        <v>0</v>
      </c>
      <c r="AN151" s="135">
        <f>IF($D$4='drop down choices'!$EE$4,R151/2.54,IF($D$4='drop down choices'!$EE$5,R151*2.54,0))</f>
        <v>0</v>
      </c>
      <c r="AO151" s="135">
        <f>IF($D$4='drop down choices'!$EE$4,S151/2.54,IF($D$4='drop down choices'!$EE$5,S151*2.54,0))</f>
        <v>0</v>
      </c>
      <c r="AP151" s="135">
        <f>IF($D$4='drop down choices'!$EE$4,T151/2.54,IF($D$4='drop down choices'!$EE$5,T151*2.54,0))</f>
        <v>0</v>
      </c>
      <c r="AQ151" s="135">
        <f>IF($D$4='drop down choices'!$EE$4,U151/2.54,IF($D$4='drop down choices'!$EE$5,U151*2.54,0))</f>
        <v>0</v>
      </c>
      <c r="AR151" s="135">
        <f>IF($D$4='drop down choices'!$EE$4,V151/2.54,IF($D$4='drop down choices'!$EE$5,V151*2.54,0))</f>
        <v>0</v>
      </c>
    </row>
    <row r="152" spans="1:44" s="107" customFormat="1" ht="25.9" customHeight="1">
      <c r="A152" s="105"/>
      <c r="B152" s="500" t="str">
        <f>IF('VENDOR INFORMATION'!$B$13="Germany","n/a",'Fields names'!$A$232)</f>
        <v>Sleeve length</v>
      </c>
      <c r="C152" s="500"/>
      <c r="D152" s="109" t="s">
        <v>284</v>
      </c>
      <c r="E152" s="129"/>
      <c r="F152" s="129"/>
      <c r="G152" s="129"/>
      <c r="H152" s="129"/>
      <c r="I152" s="129"/>
      <c r="J152" s="129"/>
      <c r="K152" s="129"/>
      <c r="L152" s="129"/>
      <c r="M152" s="129"/>
      <c r="N152" s="129"/>
      <c r="O152" s="129"/>
      <c r="P152" s="129"/>
      <c r="Q152" s="129"/>
      <c r="R152" s="129"/>
      <c r="S152" s="129"/>
      <c r="T152" s="129"/>
      <c r="U152" s="129"/>
      <c r="V152" s="129"/>
      <c r="W152" s="151" t="str">
        <f t="shared" si="23"/>
        <v>Sleeve length: / / / / / / / / / / / / / / / / / /</v>
      </c>
      <c r="X152" s="501" t="str">
        <f t="shared" si="21"/>
        <v>Sleeve length</v>
      </c>
      <c r="Y152" s="502"/>
      <c r="Z152" s="141" t="str">
        <f t="shared" si="22"/>
        <v>Select</v>
      </c>
      <c r="AA152" s="135">
        <f>IF($D$4='drop down choices'!$EE$4,E152/2.54,IF($D$4='drop down choices'!$EE$5,E152*2.54,0))</f>
        <v>0</v>
      </c>
      <c r="AB152" s="135">
        <f>IF($D$4='drop down choices'!$EE$4,F152/2.54,IF($D$4='drop down choices'!$EE$5,F152*2.54,0))</f>
        <v>0</v>
      </c>
      <c r="AC152" s="135">
        <f>IF($D$4='drop down choices'!$EE$4,G152/2.54,IF($D$4='drop down choices'!$EE$5,G152*2.54,0))</f>
        <v>0</v>
      </c>
      <c r="AD152" s="135">
        <f>IF($D$4='drop down choices'!$EE$4,H152/2.54,IF($D$4='drop down choices'!$EE$5,H152*2.54,0))</f>
        <v>0</v>
      </c>
      <c r="AE152" s="135">
        <f>IF($D$4='drop down choices'!$EE$4,I152/2.54,IF($D$4='drop down choices'!$EE$5,I152*2.54,0))</f>
        <v>0</v>
      </c>
      <c r="AF152" s="135">
        <f>IF($D$4='drop down choices'!$EE$4,J152/2.54,IF($D$4='drop down choices'!$EE$5,J152*2.54,0))</f>
        <v>0</v>
      </c>
      <c r="AG152" s="135">
        <f>IF($D$4='drop down choices'!$EE$4,K152/2.54,IF($D$4='drop down choices'!$EE$5,K152*2.54,0))</f>
        <v>0</v>
      </c>
      <c r="AH152" s="135">
        <f>IF($D$4='drop down choices'!$EE$4,L152/2.54,IF($D$4='drop down choices'!$EE$5,L152*2.54,0))</f>
        <v>0</v>
      </c>
      <c r="AI152" s="135">
        <f>IF($D$4='drop down choices'!$EE$4,M152/2.54,IF($D$4='drop down choices'!$EE$5,M152*2.54,0))</f>
        <v>0</v>
      </c>
      <c r="AJ152" s="135">
        <f>IF($D$4='drop down choices'!$EE$4,N152/2.54,IF($D$4='drop down choices'!$EE$5,N152*2.54,0))</f>
        <v>0</v>
      </c>
      <c r="AK152" s="135">
        <f>IF($D$4='drop down choices'!$EE$4,O152/2.54,IF($D$4='drop down choices'!$EE$5,O152*2.54,0))</f>
        <v>0</v>
      </c>
      <c r="AL152" s="135">
        <f>IF($D$4='drop down choices'!$EE$4,P152/2.54,IF($D$4='drop down choices'!$EE$5,P152*2.54,0))</f>
        <v>0</v>
      </c>
      <c r="AM152" s="135">
        <f>IF($D$4='drop down choices'!$EE$4,Q152/2.54,IF($D$4='drop down choices'!$EE$5,Q152*2.54,0))</f>
        <v>0</v>
      </c>
      <c r="AN152" s="135">
        <f>IF($D$4='drop down choices'!$EE$4,R152/2.54,IF($D$4='drop down choices'!$EE$5,R152*2.54,0))</f>
        <v>0</v>
      </c>
      <c r="AO152" s="135">
        <f>IF($D$4='drop down choices'!$EE$4,S152/2.54,IF($D$4='drop down choices'!$EE$5,S152*2.54,0))</f>
        <v>0</v>
      </c>
      <c r="AP152" s="135">
        <f>IF($D$4='drop down choices'!$EE$4,T152/2.54,IF($D$4='drop down choices'!$EE$5,T152*2.54,0))</f>
        <v>0</v>
      </c>
      <c r="AQ152" s="135">
        <f>IF($D$4='drop down choices'!$EE$4,U152/2.54,IF($D$4='drop down choices'!$EE$5,U152*2.54,0))</f>
        <v>0</v>
      </c>
      <c r="AR152" s="135">
        <f>IF($D$4='drop down choices'!$EE$4,V152/2.54,IF($D$4='drop down choices'!$EE$5,V152*2.54,0))</f>
        <v>0</v>
      </c>
    </row>
    <row r="153" spans="1:44" s="107" customFormat="1" ht="25.9" customHeight="1">
      <c r="A153" s="105"/>
      <c r="B153" s="500" t="str">
        <f>IF('VENDOR INFORMATION'!$B$13="Germany","n/a",'Fields names'!$A$233)</f>
        <v>Sweep</v>
      </c>
      <c r="C153" s="500"/>
      <c r="D153" s="109" t="s">
        <v>284</v>
      </c>
      <c r="E153" s="129"/>
      <c r="F153" s="129"/>
      <c r="G153" s="129"/>
      <c r="H153" s="129"/>
      <c r="I153" s="129"/>
      <c r="J153" s="129"/>
      <c r="K153" s="129"/>
      <c r="L153" s="129"/>
      <c r="M153" s="129"/>
      <c r="N153" s="129"/>
      <c r="O153" s="129"/>
      <c r="P153" s="129"/>
      <c r="Q153" s="129"/>
      <c r="R153" s="129"/>
      <c r="S153" s="129"/>
      <c r="T153" s="129"/>
      <c r="U153" s="129"/>
      <c r="V153" s="129"/>
      <c r="W153" s="151" t="str">
        <f t="shared" si="23"/>
        <v>Sweep: / / / / / / / / / / / / / / / / / /</v>
      </c>
      <c r="X153" s="501" t="str">
        <f t="shared" si="21"/>
        <v>Sweep</v>
      </c>
      <c r="Y153" s="502"/>
      <c r="Z153" s="141" t="str">
        <f t="shared" si="22"/>
        <v>Select</v>
      </c>
      <c r="AA153" s="135">
        <f>IF($D$4='drop down choices'!$EE$4,E153/2.54,IF($D$4='drop down choices'!$EE$5,E153*2.54,0))</f>
        <v>0</v>
      </c>
      <c r="AB153" s="135">
        <f>IF($D$4='drop down choices'!$EE$4,F153/2.54,IF($D$4='drop down choices'!$EE$5,F153*2.54,0))</f>
        <v>0</v>
      </c>
      <c r="AC153" s="135">
        <f>IF($D$4='drop down choices'!$EE$4,G153/2.54,IF($D$4='drop down choices'!$EE$5,G153*2.54,0))</f>
        <v>0</v>
      </c>
      <c r="AD153" s="135">
        <f>IF($D$4='drop down choices'!$EE$4,H153/2.54,IF($D$4='drop down choices'!$EE$5,H153*2.54,0))</f>
        <v>0</v>
      </c>
      <c r="AE153" s="135">
        <f>IF($D$4='drop down choices'!$EE$4,I153/2.54,IF($D$4='drop down choices'!$EE$5,I153*2.54,0))</f>
        <v>0</v>
      </c>
      <c r="AF153" s="135">
        <f>IF($D$4='drop down choices'!$EE$4,J153/2.54,IF($D$4='drop down choices'!$EE$5,J153*2.54,0))</f>
        <v>0</v>
      </c>
      <c r="AG153" s="135">
        <f>IF($D$4='drop down choices'!$EE$4,K153/2.54,IF($D$4='drop down choices'!$EE$5,K153*2.54,0))</f>
        <v>0</v>
      </c>
      <c r="AH153" s="135">
        <f>IF($D$4='drop down choices'!$EE$4,L153/2.54,IF($D$4='drop down choices'!$EE$5,L153*2.54,0))</f>
        <v>0</v>
      </c>
      <c r="AI153" s="135">
        <f>IF($D$4='drop down choices'!$EE$4,M153/2.54,IF($D$4='drop down choices'!$EE$5,M153*2.54,0))</f>
        <v>0</v>
      </c>
      <c r="AJ153" s="135">
        <f>IF($D$4='drop down choices'!$EE$4,N153/2.54,IF($D$4='drop down choices'!$EE$5,N153*2.54,0))</f>
        <v>0</v>
      </c>
      <c r="AK153" s="135">
        <f>IF($D$4='drop down choices'!$EE$4,O153/2.54,IF($D$4='drop down choices'!$EE$5,O153*2.54,0))</f>
        <v>0</v>
      </c>
      <c r="AL153" s="135">
        <f>IF($D$4='drop down choices'!$EE$4,P153/2.54,IF($D$4='drop down choices'!$EE$5,P153*2.54,0))</f>
        <v>0</v>
      </c>
      <c r="AM153" s="135">
        <f>IF($D$4='drop down choices'!$EE$4,Q153/2.54,IF($D$4='drop down choices'!$EE$5,Q153*2.54,0))</f>
        <v>0</v>
      </c>
      <c r="AN153" s="135">
        <f>IF($D$4='drop down choices'!$EE$4,R153/2.54,IF($D$4='drop down choices'!$EE$5,R153*2.54,0))</f>
        <v>0</v>
      </c>
      <c r="AO153" s="135">
        <f>IF($D$4='drop down choices'!$EE$4,S153/2.54,IF($D$4='drop down choices'!$EE$5,S153*2.54,0))</f>
        <v>0</v>
      </c>
      <c r="AP153" s="135">
        <f>IF($D$4='drop down choices'!$EE$4,T153/2.54,IF($D$4='drop down choices'!$EE$5,T153*2.54,0))</f>
        <v>0</v>
      </c>
      <c r="AQ153" s="135">
        <f>IF($D$4='drop down choices'!$EE$4,U153/2.54,IF($D$4='drop down choices'!$EE$5,U153*2.54,0))</f>
        <v>0</v>
      </c>
      <c r="AR153" s="135">
        <f>IF($D$4='drop down choices'!$EE$4,V153/2.54,IF($D$4='drop down choices'!$EE$5,V153*2.54,0))</f>
        <v>0</v>
      </c>
    </row>
    <row r="154" spans="1:44" s="107" customFormat="1" ht="25.9" customHeight="1">
      <c r="A154" s="105"/>
      <c r="B154" s="500" t="str">
        <f>IF('VENDOR INFORMATION'!$B$13="Germany","n/a",'Fields names'!$A$234)</f>
        <v>In Seam</v>
      </c>
      <c r="C154" s="500"/>
      <c r="D154" s="109" t="s">
        <v>284</v>
      </c>
      <c r="E154" s="129"/>
      <c r="F154" s="129"/>
      <c r="G154" s="129"/>
      <c r="H154" s="129"/>
      <c r="I154" s="129"/>
      <c r="J154" s="129"/>
      <c r="K154" s="129"/>
      <c r="L154" s="129"/>
      <c r="M154" s="129"/>
      <c r="N154" s="129"/>
      <c r="O154" s="129"/>
      <c r="P154" s="129"/>
      <c r="Q154" s="129"/>
      <c r="R154" s="129"/>
      <c r="S154" s="129"/>
      <c r="T154" s="129"/>
      <c r="U154" s="129"/>
      <c r="V154" s="129"/>
      <c r="W154" s="151" t="str">
        <f t="shared" si="23"/>
        <v>In Seam: / / / / / / / / / / / / / / / / / /</v>
      </c>
      <c r="X154" s="501" t="str">
        <f t="shared" si="21"/>
        <v>In Seam</v>
      </c>
      <c r="Y154" s="502"/>
      <c r="Z154" s="141" t="str">
        <f t="shared" si="22"/>
        <v>Select</v>
      </c>
      <c r="AA154" s="135">
        <f>IF($D$4='drop down choices'!$EE$4,E154/2.54,IF($D$4='drop down choices'!$EE$5,E154*2.54,0))</f>
        <v>0</v>
      </c>
      <c r="AB154" s="135">
        <f>IF($D$4='drop down choices'!$EE$4,F154/2.54,IF($D$4='drop down choices'!$EE$5,F154*2.54,0))</f>
        <v>0</v>
      </c>
      <c r="AC154" s="135">
        <f>IF($D$4='drop down choices'!$EE$4,G154/2.54,IF($D$4='drop down choices'!$EE$5,G154*2.54,0))</f>
        <v>0</v>
      </c>
      <c r="AD154" s="135">
        <f>IF($D$4='drop down choices'!$EE$4,H154/2.54,IF($D$4='drop down choices'!$EE$5,H154*2.54,0))</f>
        <v>0</v>
      </c>
      <c r="AE154" s="135">
        <f>IF($D$4='drop down choices'!$EE$4,I154/2.54,IF($D$4='drop down choices'!$EE$5,I154*2.54,0))</f>
        <v>0</v>
      </c>
      <c r="AF154" s="135">
        <f>IF($D$4='drop down choices'!$EE$4,J154/2.54,IF($D$4='drop down choices'!$EE$5,J154*2.54,0))</f>
        <v>0</v>
      </c>
      <c r="AG154" s="135">
        <f>IF($D$4='drop down choices'!$EE$4,K154/2.54,IF($D$4='drop down choices'!$EE$5,K154*2.54,0))</f>
        <v>0</v>
      </c>
      <c r="AH154" s="135">
        <f>IF($D$4='drop down choices'!$EE$4,L154/2.54,IF($D$4='drop down choices'!$EE$5,L154*2.54,0))</f>
        <v>0</v>
      </c>
      <c r="AI154" s="135">
        <f>IF($D$4='drop down choices'!$EE$4,M154/2.54,IF($D$4='drop down choices'!$EE$5,M154*2.54,0))</f>
        <v>0</v>
      </c>
      <c r="AJ154" s="135">
        <f>IF($D$4='drop down choices'!$EE$4,N154/2.54,IF($D$4='drop down choices'!$EE$5,N154*2.54,0))</f>
        <v>0</v>
      </c>
      <c r="AK154" s="135">
        <f>IF($D$4='drop down choices'!$EE$4,O154/2.54,IF($D$4='drop down choices'!$EE$5,O154*2.54,0))</f>
        <v>0</v>
      </c>
      <c r="AL154" s="135">
        <f>IF($D$4='drop down choices'!$EE$4,P154/2.54,IF($D$4='drop down choices'!$EE$5,P154*2.54,0))</f>
        <v>0</v>
      </c>
      <c r="AM154" s="135">
        <f>IF($D$4='drop down choices'!$EE$4,Q154/2.54,IF($D$4='drop down choices'!$EE$5,Q154*2.54,0))</f>
        <v>0</v>
      </c>
      <c r="AN154" s="135">
        <f>IF($D$4='drop down choices'!$EE$4,R154/2.54,IF($D$4='drop down choices'!$EE$5,R154*2.54,0))</f>
        <v>0</v>
      </c>
      <c r="AO154" s="135">
        <f>IF($D$4='drop down choices'!$EE$4,S154/2.54,IF($D$4='drop down choices'!$EE$5,S154*2.54,0))</f>
        <v>0</v>
      </c>
      <c r="AP154" s="135">
        <f>IF($D$4='drop down choices'!$EE$4,T154/2.54,IF($D$4='drop down choices'!$EE$5,T154*2.54,0))</f>
        <v>0</v>
      </c>
      <c r="AQ154" s="135">
        <f>IF($D$4='drop down choices'!$EE$4,U154/2.54,IF($D$4='drop down choices'!$EE$5,U154*2.54,0))</f>
        <v>0</v>
      </c>
      <c r="AR154" s="135">
        <f>IF($D$4='drop down choices'!$EE$4,V154/2.54,IF($D$4='drop down choices'!$EE$5,V154*2.54,0))</f>
        <v>0</v>
      </c>
    </row>
    <row r="155" spans="1:44" s="107" customFormat="1" ht="25.5" customHeight="1">
      <c r="A155" s="105"/>
      <c r="B155" s="500" t="str">
        <f>IF('VENDOR INFORMATION'!$B$13="Germany","n/a",'Fields names'!$A$235)</f>
        <v>Out Seam</v>
      </c>
      <c r="C155" s="500"/>
      <c r="D155" s="109" t="s">
        <v>284</v>
      </c>
      <c r="E155" s="130"/>
      <c r="F155" s="130"/>
      <c r="G155" s="130"/>
      <c r="H155" s="130"/>
      <c r="I155" s="130"/>
      <c r="J155" s="130"/>
      <c r="K155" s="130"/>
      <c r="L155" s="130"/>
      <c r="M155" s="130"/>
      <c r="N155" s="130"/>
      <c r="O155" s="130"/>
      <c r="P155" s="130"/>
      <c r="Q155" s="130"/>
      <c r="R155" s="130"/>
      <c r="S155" s="130"/>
      <c r="T155" s="130"/>
      <c r="U155" s="130"/>
      <c r="V155" s="130"/>
      <c r="W155" s="151" t="str">
        <f t="shared" si="23"/>
        <v>Out Seam: / / / / / / / / / / / / / / / / / /</v>
      </c>
      <c r="X155" s="501" t="str">
        <f t="shared" si="21"/>
        <v>Out Seam</v>
      </c>
      <c r="Y155" s="502"/>
      <c r="Z155" s="141" t="str">
        <f t="shared" si="22"/>
        <v>Select</v>
      </c>
      <c r="AA155" s="138">
        <f>IF($D$4='drop down choices'!$EE$4,E155/2.54,IF($D$4='drop down choices'!$EE$5,E155*2.54,0))</f>
        <v>0</v>
      </c>
      <c r="AB155" s="138">
        <f>IF($D$4='drop down choices'!$EE$4,F155/2.54,IF($D$4='drop down choices'!$EE$5,F155*2.54,0))</f>
        <v>0</v>
      </c>
      <c r="AC155" s="138">
        <f>IF($D$4='drop down choices'!$EE$4,G155/2.54,IF($D$4='drop down choices'!$EE$5,G155*2.54,0))</f>
        <v>0</v>
      </c>
      <c r="AD155" s="138">
        <f>IF($D$4='drop down choices'!$EE$4,H155/2.54,IF($D$4='drop down choices'!$EE$5,H155*2.54,0))</f>
        <v>0</v>
      </c>
      <c r="AE155" s="138">
        <f>IF($D$4='drop down choices'!$EE$4,I155/2.54,IF($D$4='drop down choices'!$EE$5,I155*2.54,0))</f>
        <v>0</v>
      </c>
      <c r="AF155" s="138">
        <f>IF($D$4='drop down choices'!$EE$4,J155/2.54,IF($D$4='drop down choices'!$EE$5,J155*2.54,0))</f>
        <v>0</v>
      </c>
      <c r="AG155" s="138">
        <f>IF($D$4='drop down choices'!$EE$4,K155/2.54,IF($D$4='drop down choices'!$EE$5,K155*2.54,0))</f>
        <v>0</v>
      </c>
      <c r="AH155" s="138">
        <f>IF($D$4='drop down choices'!$EE$4,L155/2.54,IF($D$4='drop down choices'!$EE$5,L155*2.54,0))</f>
        <v>0</v>
      </c>
      <c r="AI155" s="138">
        <f>IF($D$4='drop down choices'!$EE$4,M155/2.54,IF($D$4='drop down choices'!$EE$5,M155*2.54,0))</f>
        <v>0</v>
      </c>
      <c r="AJ155" s="138">
        <f>IF($D$4='drop down choices'!$EE$4,N155/2.54,IF($D$4='drop down choices'!$EE$5,N155*2.54,0))</f>
        <v>0</v>
      </c>
      <c r="AK155" s="138">
        <f>IF($D$4='drop down choices'!$EE$4,O155/2.54,IF($D$4='drop down choices'!$EE$5,O155*2.54,0))</f>
        <v>0</v>
      </c>
      <c r="AL155" s="138">
        <f>IF($D$4='drop down choices'!$EE$4,P155/2.54,IF($D$4='drop down choices'!$EE$5,P155*2.54,0))</f>
        <v>0</v>
      </c>
      <c r="AM155" s="138">
        <f>IF($D$4='drop down choices'!$EE$4,Q155/2.54,IF($D$4='drop down choices'!$EE$5,Q155*2.54,0))</f>
        <v>0</v>
      </c>
      <c r="AN155" s="138">
        <f>IF($D$4='drop down choices'!$EE$4,R155/2.54,IF($D$4='drop down choices'!$EE$5,R155*2.54,0))</f>
        <v>0</v>
      </c>
      <c r="AO155" s="138">
        <f>IF($D$4='drop down choices'!$EE$4,S155/2.54,IF($D$4='drop down choices'!$EE$5,S155*2.54,0))</f>
        <v>0</v>
      </c>
      <c r="AP155" s="138">
        <f>IF($D$4='drop down choices'!$EE$4,T155/2.54,IF($D$4='drop down choices'!$EE$5,T155*2.54,0))</f>
        <v>0</v>
      </c>
      <c r="AQ155" s="138">
        <f>IF($D$4='drop down choices'!$EE$4,U155/2.54,IF($D$4='drop down choices'!$EE$5,U155*2.54,0))</f>
        <v>0</v>
      </c>
      <c r="AR155" s="138">
        <f>IF($D$4='drop down choices'!$EE$4,V155/2.54,IF($D$4='drop down choices'!$EE$5,V155*2.54,0))</f>
        <v>0</v>
      </c>
    </row>
    <row r="156" spans="1:44" hidden="1"/>
    <row r="157" spans="1:44" hidden="1"/>
    <row r="158" spans="1:44" hidden="1"/>
    <row r="159" spans="1:44" hidden="1"/>
    <row r="160" spans="1:44" hidden="1"/>
    <row r="161" spans="1:44" hidden="1"/>
    <row r="162" spans="1:44">
      <c r="A162" s="315"/>
      <c r="B162" s="315"/>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row>
    <row r="163" spans="1:44" ht="10.5" customHeight="1">
      <c r="A163" s="315"/>
      <c r="B163" s="315"/>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row>
    <row r="164" spans="1:44" s="106" customFormat="1" ht="15" customHeight="1">
      <c r="A164" s="105"/>
      <c r="B164" s="131">
        <f>'PRODUCT INFORMATION'!A163</f>
        <v>0</v>
      </c>
      <c r="C164" s="139" t="str">
        <f>'Fields names'!$A$179</f>
        <v>Unit</v>
      </c>
      <c r="D164" s="109" t="s">
        <v>2027</v>
      </c>
      <c r="E164" s="108"/>
      <c r="F164" s="108"/>
      <c r="G164" s="108"/>
      <c r="H164" s="131"/>
      <c r="I164" s="131"/>
      <c r="J164" s="131"/>
      <c r="K164" s="131"/>
      <c r="L164" s="131"/>
      <c r="M164" s="131"/>
      <c r="N164" s="132"/>
      <c r="O164" s="132"/>
      <c r="P164" s="132"/>
      <c r="Q164" s="132"/>
      <c r="R164" s="132"/>
      <c r="S164" s="132"/>
      <c r="T164" s="132"/>
      <c r="U164" s="132"/>
      <c r="V164" s="132"/>
      <c r="W164" s="149" t="s">
        <v>1495</v>
      </c>
      <c r="X164" s="105"/>
      <c r="Y164" s="139" t="str">
        <f>C164</f>
        <v>Unit</v>
      </c>
      <c r="Z164" s="133" t="str">
        <f>IF(D164='drop down choices'!EE164,'drop down choices'!EE165,IF(D164='drop down choices'!EE165,'drop down choices'!EE164,"n/a"))</f>
        <v>n/a</v>
      </c>
      <c r="AC164" s="107"/>
      <c r="AD164" s="105"/>
      <c r="AE164" s="105"/>
      <c r="AF164" s="105"/>
      <c r="AG164" s="105"/>
      <c r="AH164" s="105"/>
      <c r="AI164" s="105"/>
      <c r="AJ164" s="105"/>
      <c r="AK164" s="105"/>
      <c r="AL164" s="105"/>
      <c r="AM164" s="105"/>
      <c r="AN164" s="105"/>
      <c r="AO164" s="105"/>
      <c r="AP164" s="105"/>
      <c r="AQ164" s="105"/>
      <c r="AR164" s="105"/>
    </row>
    <row r="165" spans="1:44" s="106" customFormat="1" ht="6" customHeight="1" thickBot="1">
      <c r="A165" s="105"/>
      <c r="B165" s="131"/>
      <c r="C165" s="131"/>
      <c r="D165" s="131"/>
      <c r="E165" s="131"/>
      <c r="F165" s="131"/>
      <c r="G165" s="131"/>
      <c r="H165" s="131"/>
      <c r="I165" s="131"/>
      <c r="J165" s="131"/>
      <c r="K165" s="131"/>
      <c r="L165" s="131"/>
      <c r="M165" s="131"/>
      <c r="N165" s="132"/>
      <c r="O165" s="132"/>
      <c r="P165" s="132"/>
      <c r="Q165" s="132"/>
      <c r="R165" s="132"/>
      <c r="S165" s="132"/>
      <c r="T165" s="132"/>
      <c r="U165" s="132"/>
      <c r="V165" s="132"/>
      <c r="W165" s="150" t="s">
        <v>2281</v>
      </c>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row>
    <row r="166" spans="1:44" s="107" customFormat="1" ht="23.25" customHeight="1">
      <c r="A166" s="105"/>
      <c r="B166" s="503" t="str">
        <f>IF('VENDOR INFORMATION'!$B$13="Germany","n/a",'Fields names'!$A$193)</f>
        <v>SIZE</v>
      </c>
      <c r="C166" s="504"/>
      <c r="D166" s="126" t="str">
        <f>IF('VENDOR INFORMATION'!$B$13="Germany","n/a",'Fields names'!$A$69)</f>
        <v>Type</v>
      </c>
      <c r="E166" s="126"/>
      <c r="F166" s="126"/>
      <c r="G166" s="126"/>
      <c r="H166" s="126"/>
      <c r="I166" s="126"/>
      <c r="J166" s="126"/>
      <c r="K166" s="126"/>
      <c r="L166" s="126"/>
      <c r="M166" s="126"/>
      <c r="N166" s="127"/>
      <c r="O166" s="127"/>
      <c r="P166" s="127"/>
      <c r="Q166" s="127"/>
      <c r="R166" s="127"/>
      <c r="S166" s="127"/>
      <c r="T166" s="127"/>
      <c r="U166" s="127"/>
      <c r="V166" s="127"/>
      <c r="W166" s="149" t="s">
        <v>2282</v>
      </c>
      <c r="X166" s="505" t="str">
        <f t="shared" ref="X166:X175" si="24">B166</f>
        <v>SIZE</v>
      </c>
      <c r="Y166" s="506"/>
      <c r="Z166" s="140" t="str">
        <f t="shared" ref="Z166:Z175" si="25">D166</f>
        <v>Type</v>
      </c>
      <c r="AA166" s="134">
        <f>IF('VENDOR INFORMATION'!$B$13="Germany","n/a",E166)</f>
        <v>0</v>
      </c>
      <c r="AB166" s="134">
        <f>IF('VENDOR INFORMATION'!$B$13="Germany","n/a",F166)</f>
        <v>0</v>
      </c>
      <c r="AC166" s="134">
        <f>IF('VENDOR INFORMATION'!$B$13="Germany","n/a",G166)</f>
        <v>0</v>
      </c>
      <c r="AD166" s="134">
        <f>IF('VENDOR INFORMATION'!$B$13="Germany","n/a",H166)</f>
        <v>0</v>
      </c>
      <c r="AE166" s="134">
        <f>IF('VENDOR INFORMATION'!$B$13="Germany","n/a",I166)</f>
        <v>0</v>
      </c>
      <c r="AF166" s="134">
        <f>IF('VENDOR INFORMATION'!$B$13="Germany","n/a",J166)</f>
        <v>0</v>
      </c>
      <c r="AG166" s="134">
        <f>IF('VENDOR INFORMATION'!$B$13="Germany","n/a",K166)</f>
        <v>0</v>
      </c>
      <c r="AH166" s="134">
        <f>IF('VENDOR INFORMATION'!$B$13="Germany","n/a",L166)</f>
        <v>0</v>
      </c>
      <c r="AI166" s="134">
        <f>IF('VENDOR INFORMATION'!$B$13="Germany","n/a",M166)</f>
        <v>0</v>
      </c>
      <c r="AJ166" s="134">
        <f>IF('VENDOR INFORMATION'!$B$13="Germany","n/a",N166)</f>
        <v>0</v>
      </c>
      <c r="AK166" s="134">
        <f>IF('VENDOR INFORMATION'!$B$13="Germany","n/a",O166)</f>
        <v>0</v>
      </c>
      <c r="AL166" s="134">
        <f>IF('VENDOR INFORMATION'!$B$13="Germany","n/a",P166)</f>
        <v>0</v>
      </c>
      <c r="AM166" s="134">
        <f>IF('VENDOR INFORMATION'!$B$13="Germany","n/a",Q166)</f>
        <v>0</v>
      </c>
      <c r="AN166" s="134">
        <f>IF('VENDOR INFORMATION'!$B$13="Germany","n/a",R166)</f>
        <v>0</v>
      </c>
      <c r="AO166" s="134">
        <f>IF('VENDOR INFORMATION'!$B$13="Germany","n/a",S166)</f>
        <v>0</v>
      </c>
      <c r="AP166" s="134">
        <f>IF('VENDOR INFORMATION'!$B$13="Germany","n/a",T166)</f>
        <v>0</v>
      </c>
      <c r="AQ166" s="134">
        <f>IF('VENDOR INFORMATION'!$B$13="Germany","n/a",U166)</f>
        <v>0</v>
      </c>
      <c r="AR166" s="134">
        <f>IF('VENDOR INFORMATION'!$B$13="Germany","n/a",V166)</f>
        <v>0</v>
      </c>
    </row>
    <row r="167" spans="1:44" s="107" customFormat="1" ht="25.9" customHeight="1">
      <c r="A167" s="105"/>
      <c r="B167" s="500" t="str">
        <f>IF('VENDOR INFORMATION'!$B$13="Germany","n/a",'Fields names'!$A$227)</f>
        <v>Shoulder</v>
      </c>
      <c r="C167" s="500"/>
      <c r="D167" s="109" t="s">
        <v>284</v>
      </c>
      <c r="E167" s="128"/>
      <c r="F167" s="128"/>
      <c r="G167" s="128"/>
      <c r="H167" s="128"/>
      <c r="I167" s="128"/>
      <c r="J167" s="128"/>
      <c r="K167" s="128"/>
      <c r="L167" s="128"/>
      <c r="M167" s="128"/>
      <c r="N167" s="128"/>
      <c r="O167" s="128"/>
      <c r="P167" s="128"/>
      <c r="Q167" s="128"/>
      <c r="R167" s="128"/>
      <c r="S167" s="128"/>
      <c r="T167" s="128"/>
      <c r="U167" s="128"/>
      <c r="V167" s="128"/>
      <c r="W167" s="151" t="str">
        <f>_xlfn.CONCAT(B167,$W$6,$E$6,$W$5,E167,$W$4,$F$6,$W$5,F167,$W$4,$G$6,$W$5,G167,$W$4,$H$6,$W$5,H167,$W$4,$I$6,$W$5,I167,$W$4,$J$6,$W$5,J167,$W$4,$K$6,$W$5,K167,$W$4,$L$6,$W$5,L167,$W$4,$M$6,$W$5,M167,$W$4,$N$6,$W$5,N167,$W$4,$O$6,$W$5,O167,$W$4,$P$6,$W$5,P167,$W$4,$Q$6,$W$5,Q167,$W$4,$R$6,$W$5,R167,$W$4,$S$6,$W$5,S167,$W$4,$T$6,$W$5,T167,$W$4,$U$6,$W$5,U167,$W$4,$V$6,$W$5,V167)</f>
        <v>Shoulder: / / / / / / / / / / / / / / / / / /</v>
      </c>
      <c r="X167" s="501" t="str">
        <f t="shared" si="24"/>
        <v>Shoulder</v>
      </c>
      <c r="Y167" s="502"/>
      <c r="Z167" s="141" t="str">
        <f t="shared" si="25"/>
        <v>Select</v>
      </c>
      <c r="AA167" s="135">
        <f>IF($D$4='drop down choices'!$EE$4,E167/2.54,IF($D$4='drop down choices'!$EE$5,E167*2.54,0))</f>
        <v>0</v>
      </c>
      <c r="AB167" s="135">
        <f>IF($D$4='drop down choices'!$EE$4,F167/2.54,IF($D$4='drop down choices'!$EE$5,F167*2.54,0))</f>
        <v>0</v>
      </c>
      <c r="AC167" s="135">
        <f>IF($D$4='drop down choices'!$EE$4,G167/2.54,IF($D$4='drop down choices'!$EE$5,G167*2.54,0))</f>
        <v>0</v>
      </c>
      <c r="AD167" s="135">
        <f>IF($D$4='drop down choices'!$EE$4,H167/2.54,IF($D$4='drop down choices'!$EE$5,H167*2.54,0))</f>
        <v>0</v>
      </c>
      <c r="AE167" s="135">
        <f>IF($D$4='drop down choices'!$EE$4,I167/2.54,IF($D$4='drop down choices'!$EE$5,I167*2.54,0))</f>
        <v>0</v>
      </c>
      <c r="AF167" s="135">
        <f>IF($D$4='drop down choices'!$EE$4,J167/2.54,IF($D$4='drop down choices'!$EE$5,J167*2.54,0))</f>
        <v>0</v>
      </c>
      <c r="AG167" s="135">
        <f>IF($D$4='drop down choices'!$EE$4,K167/2.54,IF($D$4='drop down choices'!$EE$5,K167*2.54,0))</f>
        <v>0</v>
      </c>
      <c r="AH167" s="135">
        <f>IF($D$4='drop down choices'!$EE$4,L167/2.54,IF($D$4='drop down choices'!$EE$5,L167*2.54,0))</f>
        <v>0</v>
      </c>
      <c r="AI167" s="135">
        <f>IF($D$4='drop down choices'!$EE$4,M167/2.54,IF($D$4='drop down choices'!$EE$5,M167*2.54,0))</f>
        <v>0</v>
      </c>
      <c r="AJ167" s="135">
        <f>IF($D$4='drop down choices'!$EE$4,N167/2.54,IF($D$4='drop down choices'!$EE$5,N167*2.54,0))</f>
        <v>0</v>
      </c>
      <c r="AK167" s="135">
        <f>IF($D$4='drop down choices'!$EE$4,O167/2.54,IF($D$4='drop down choices'!$EE$5,O167*2.54,0))</f>
        <v>0</v>
      </c>
      <c r="AL167" s="135">
        <f>IF($D$4='drop down choices'!$EE$4,P167/2.54,IF($D$4='drop down choices'!$EE$5,P167*2.54,0))</f>
        <v>0</v>
      </c>
      <c r="AM167" s="135">
        <f>IF($D$4='drop down choices'!$EE$4,Q167/2.54,IF($D$4='drop down choices'!$EE$5,Q167*2.54,0))</f>
        <v>0</v>
      </c>
      <c r="AN167" s="135">
        <f>IF($D$4='drop down choices'!$EE$4,R167/2.54,IF($D$4='drop down choices'!$EE$5,R167*2.54,0))</f>
        <v>0</v>
      </c>
      <c r="AO167" s="135">
        <f>IF($D$4='drop down choices'!$EE$4,S167/2.54,IF($D$4='drop down choices'!$EE$5,S167*2.54,0))</f>
        <v>0</v>
      </c>
      <c r="AP167" s="135">
        <f>IF($D$4='drop down choices'!$EE$4,T167/2.54,IF($D$4='drop down choices'!$EE$5,T167*2.54,0))</f>
        <v>0</v>
      </c>
      <c r="AQ167" s="135">
        <f>IF($D$4='drop down choices'!$EE$4,U167/2.54,IF($D$4='drop down choices'!$EE$5,U167*2.54,0))</f>
        <v>0</v>
      </c>
      <c r="AR167" s="135">
        <f>IF($D$4='drop down choices'!$EE$4,V167/2.54,IF($D$4='drop down choices'!$EE$5,V167*2.54,0))</f>
        <v>0</v>
      </c>
    </row>
    <row r="168" spans="1:44" s="107" customFormat="1" ht="25.9" customHeight="1">
      <c r="A168" s="105"/>
      <c r="B168" s="500" t="str">
        <f>IF('VENDOR INFORMATION'!$B$13="Germany","n/a",'Fields names'!$A$228)</f>
        <v>Chest/Bust</v>
      </c>
      <c r="C168" s="500"/>
      <c r="D168" s="109" t="s">
        <v>284</v>
      </c>
      <c r="E168" s="129"/>
      <c r="F168" s="129"/>
      <c r="G168" s="129"/>
      <c r="H168" s="129"/>
      <c r="I168" s="129"/>
      <c r="J168" s="129"/>
      <c r="K168" s="129"/>
      <c r="L168" s="129"/>
      <c r="M168" s="129"/>
      <c r="N168" s="129"/>
      <c r="O168" s="129"/>
      <c r="P168" s="129"/>
      <c r="Q168" s="129"/>
      <c r="R168" s="129"/>
      <c r="S168" s="129"/>
      <c r="T168" s="129"/>
      <c r="U168" s="129"/>
      <c r="V168" s="129"/>
      <c r="W168" s="151" t="str">
        <f t="shared" ref="W168:W175" si="26">_xlfn.CONCAT(B168,$W$6,$E$6,$W$5,E168,$W$4,$F$6,$W$5,F168,$W$4,$G$6,$W$5,G168,$W$4,$H$6,$W$5,H168,$W$4,$I$6,$W$5,I168,$W$4,$J$6,$W$5,J168,$W$4,$K$6,$W$5,K168,$W$4,$L$6,$W$5,L168,$W$4,$M$6,$W$5,M168,$W$4,$N$6,$W$5,N168,$W$4,$O$6,$W$5,O168,$W$4,$P$6,$W$5,P168,$W$4,$Q$6,$W$5,Q168,$W$4,$R$6,$W$5,R168,$W$4,$S$6,$W$5,S168,$W$4,$T$6,$W$5,T168,$W$4,$U$6,$W$5,U168,$W$4,$V$6,$W$5,V168)</f>
        <v>Chest/Bust: / / / / / / / / / / / / / / / / / /</v>
      </c>
      <c r="X168" s="501" t="str">
        <f t="shared" si="24"/>
        <v>Chest/Bust</v>
      </c>
      <c r="Y168" s="502"/>
      <c r="Z168" s="141" t="str">
        <f t="shared" si="25"/>
        <v>Select</v>
      </c>
      <c r="AA168" s="135">
        <f>IF($D$4='drop down choices'!$EE$4,E168/2.54,IF($D$4='drop down choices'!$EE$5,E168*2.54,0))</f>
        <v>0</v>
      </c>
      <c r="AB168" s="135">
        <f>IF($D$4='drop down choices'!$EE$4,F168/2.54,IF($D$4='drop down choices'!$EE$5,F168*2.54,0))</f>
        <v>0</v>
      </c>
      <c r="AC168" s="135">
        <f>IF($D$4='drop down choices'!$EE$4,G168/2.54,IF($D$4='drop down choices'!$EE$5,G168*2.54,0))</f>
        <v>0</v>
      </c>
      <c r="AD168" s="135">
        <f>IF($D$4='drop down choices'!$EE$4,H168/2.54,IF($D$4='drop down choices'!$EE$5,H168*2.54,0))</f>
        <v>0</v>
      </c>
      <c r="AE168" s="135">
        <f>IF($D$4='drop down choices'!$EE$4,I168/2.54,IF($D$4='drop down choices'!$EE$5,I168*2.54,0))</f>
        <v>0</v>
      </c>
      <c r="AF168" s="135">
        <f>IF($D$4='drop down choices'!$EE$4,J168/2.54,IF($D$4='drop down choices'!$EE$5,J168*2.54,0))</f>
        <v>0</v>
      </c>
      <c r="AG168" s="135">
        <f>IF($D$4='drop down choices'!$EE$4,K168/2.54,IF($D$4='drop down choices'!$EE$5,K168*2.54,0))</f>
        <v>0</v>
      </c>
      <c r="AH168" s="135">
        <f>IF($D$4='drop down choices'!$EE$4,L168/2.54,IF($D$4='drop down choices'!$EE$5,L168*2.54,0))</f>
        <v>0</v>
      </c>
      <c r="AI168" s="135">
        <f>IF($D$4='drop down choices'!$EE$4,M168/2.54,IF($D$4='drop down choices'!$EE$5,M168*2.54,0))</f>
        <v>0</v>
      </c>
      <c r="AJ168" s="135">
        <f>IF($D$4='drop down choices'!$EE$4,N168/2.54,IF($D$4='drop down choices'!$EE$5,N168*2.54,0))</f>
        <v>0</v>
      </c>
      <c r="AK168" s="135">
        <f>IF($D$4='drop down choices'!$EE$4,O168/2.54,IF($D$4='drop down choices'!$EE$5,O168*2.54,0))</f>
        <v>0</v>
      </c>
      <c r="AL168" s="135">
        <f>IF($D$4='drop down choices'!$EE$4,P168/2.54,IF($D$4='drop down choices'!$EE$5,P168*2.54,0))</f>
        <v>0</v>
      </c>
      <c r="AM168" s="135">
        <f>IF($D$4='drop down choices'!$EE$4,Q168/2.54,IF($D$4='drop down choices'!$EE$5,Q168*2.54,0))</f>
        <v>0</v>
      </c>
      <c r="AN168" s="135">
        <f>IF($D$4='drop down choices'!$EE$4,R168/2.54,IF($D$4='drop down choices'!$EE$5,R168*2.54,0))</f>
        <v>0</v>
      </c>
      <c r="AO168" s="135">
        <f>IF($D$4='drop down choices'!$EE$4,S168/2.54,IF($D$4='drop down choices'!$EE$5,S168*2.54,0))</f>
        <v>0</v>
      </c>
      <c r="AP168" s="135">
        <f>IF($D$4='drop down choices'!$EE$4,T168/2.54,IF($D$4='drop down choices'!$EE$5,T168*2.54,0))</f>
        <v>0</v>
      </c>
      <c r="AQ168" s="135">
        <f>IF($D$4='drop down choices'!$EE$4,U168/2.54,IF($D$4='drop down choices'!$EE$5,U168*2.54,0))</f>
        <v>0</v>
      </c>
      <c r="AR168" s="135">
        <f>IF($D$4='drop down choices'!$EE$4,V168/2.54,IF($D$4='drop down choices'!$EE$5,V168*2.54,0))</f>
        <v>0</v>
      </c>
    </row>
    <row r="169" spans="1:44" s="107" customFormat="1" ht="25.9" customHeight="1">
      <c r="A169" s="105"/>
      <c r="B169" s="500" t="str">
        <f>IF('VENDOR INFORMATION'!$B$13="Germany","n/a",'Fields names'!$A$229)</f>
        <v>Waist</v>
      </c>
      <c r="C169" s="500"/>
      <c r="D169" s="109" t="s">
        <v>284</v>
      </c>
      <c r="E169" s="129"/>
      <c r="F169" s="129"/>
      <c r="G169" s="129"/>
      <c r="H169" s="129"/>
      <c r="I169" s="129"/>
      <c r="J169" s="129"/>
      <c r="K169" s="129"/>
      <c r="L169" s="129"/>
      <c r="M169" s="129"/>
      <c r="N169" s="129"/>
      <c r="O169" s="129"/>
      <c r="P169" s="129"/>
      <c r="Q169" s="129"/>
      <c r="R169" s="129"/>
      <c r="S169" s="129"/>
      <c r="T169" s="129"/>
      <c r="U169" s="129"/>
      <c r="V169" s="129"/>
      <c r="W169" s="151" t="str">
        <f t="shared" si="26"/>
        <v>Waist: / / / / / / / / / / / / / / / / / /</v>
      </c>
      <c r="X169" s="501" t="str">
        <f t="shared" si="24"/>
        <v>Waist</v>
      </c>
      <c r="Y169" s="502"/>
      <c r="Z169" s="141" t="str">
        <f t="shared" si="25"/>
        <v>Select</v>
      </c>
      <c r="AA169" s="135">
        <f>IF($D$4='drop down choices'!$EE$4,E169/2.54,IF($D$4='drop down choices'!$EE$5,E169*2.54,0))</f>
        <v>0</v>
      </c>
      <c r="AB169" s="135">
        <f>IF($D$4='drop down choices'!$EE$4,F169/2.54,IF($D$4='drop down choices'!$EE$5,F169*2.54,0))</f>
        <v>0</v>
      </c>
      <c r="AC169" s="135">
        <f>IF($D$4='drop down choices'!$EE$4,G169/2.54,IF($D$4='drop down choices'!$EE$5,G169*2.54,0))</f>
        <v>0</v>
      </c>
      <c r="AD169" s="135">
        <f>IF($D$4='drop down choices'!$EE$4,H169/2.54,IF($D$4='drop down choices'!$EE$5,H169*2.54,0))</f>
        <v>0</v>
      </c>
      <c r="AE169" s="135">
        <f>IF($D$4='drop down choices'!$EE$4,I169/2.54,IF($D$4='drop down choices'!$EE$5,I169*2.54,0))</f>
        <v>0</v>
      </c>
      <c r="AF169" s="135">
        <f>IF($D$4='drop down choices'!$EE$4,J169/2.54,IF($D$4='drop down choices'!$EE$5,J169*2.54,0))</f>
        <v>0</v>
      </c>
      <c r="AG169" s="135">
        <f>IF($D$4='drop down choices'!$EE$4,K169/2.54,IF($D$4='drop down choices'!$EE$5,K169*2.54,0))</f>
        <v>0</v>
      </c>
      <c r="AH169" s="135">
        <f>IF($D$4='drop down choices'!$EE$4,L169/2.54,IF($D$4='drop down choices'!$EE$5,L169*2.54,0))</f>
        <v>0</v>
      </c>
      <c r="AI169" s="135">
        <f>IF($D$4='drop down choices'!$EE$4,M169/2.54,IF($D$4='drop down choices'!$EE$5,M169*2.54,0))</f>
        <v>0</v>
      </c>
      <c r="AJ169" s="135">
        <f>IF($D$4='drop down choices'!$EE$4,N169/2.54,IF($D$4='drop down choices'!$EE$5,N169*2.54,0))</f>
        <v>0</v>
      </c>
      <c r="AK169" s="135">
        <f>IF($D$4='drop down choices'!$EE$4,O169/2.54,IF($D$4='drop down choices'!$EE$5,O169*2.54,0))</f>
        <v>0</v>
      </c>
      <c r="AL169" s="135">
        <f>IF($D$4='drop down choices'!$EE$4,P169/2.54,IF($D$4='drop down choices'!$EE$5,P169*2.54,0))</f>
        <v>0</v>
      </c>
      <c r="AM169" s="135">
        <f>IF($D$4='drop down choices'!$EE$4,Q169/2.54,IF($D$4='drop down choices'!$EE$5,Q169*2.54,0))</f>
        <v>0</v>
      </c>
      <c r="AN169" s="135">
        <f>IF($D$4='drop down choices'!$EE$4,R169/2.54,IF($D$4='drop down choices'!$EE$5,R169*2.54,0))</f>
        <v>0</v>
      </c>
      <c r="AO169" s="135">
        <f>IF($D$4='drop down choices'!$EE$4,S169/2.54,IF($D$4='drop down choices'!$EE$5,S169*2.54,0))</f>
        <v>0</v>
      </c>
      <c r="AP169" s="135">
        <f>IF($D$4='drop down choices'!$EE$4,T169/2.54,IF($D$4='drop down choices'!$EE$5,T169*2.54,0))</f>
        <v>0</v>
      </c>
      <c r="AQ169" s="135">
        <f>IF($D$4='drop down choices'!$EE$4,U169/2.54,IF($D$4='drop down choices'!$EE$5,U169*2.54,0))</f>
        <v>0</v>
      </c>
      <c r="AR169" s="135">
        <f>IF($D$4='drop down choices'!$EE$4,V169/2.54,IF($D$4='drop down choices'!$EE$5,V169*2.54,0))</f>
        <v>0</v>
      </c>
    </row>
    <row r="170" spans="1:44" s="107" customFormat="1" ht="25.9" customHeight="1">
      <c r="A170" s="105"/>
      <c r="B170" s="500" t="str">
        <f>IF('VENDOR INFORMATION'!$B$13="Germany","n/a",'Fields names'!$A$230)</f>
        <v>Hip</v>
      </c>
      <c r="C170" s="500"/>
      <c r="D170" s="109" t="s">
        <v>284</v>
      </c>
      <c r="E170" s="129"/>
      <c r="F170" s="129"/>
      <c r="G170" s="129"/>
      <c r="H170" s="129"/>
      <c r="I170" s="129"/>
      <c r="J170" s="129"/>
      <c r="K170" s="129"/>
      <c r="L170" s="129"/>
      <c r="M170" s="129"/>
      <c r="N170" s="129"/>
      <c r="O170" s="129"/>
      <c r="P170" s="129"/>
      <c r="Q170" s="129"/>
      <c r="R170" s="129"/>
      <c r="S170" s="129"/>
      <c r="T170" s="129"/>
      <c r="U170" s="129"/>
      <c r="V170" s="129"/>
      <c r="W170" s="151" t="str">
        <f t="shared" si="26"/>
        <v>Hip: / / / / / / / / / / / / / / / / / /</v>
      </c>
      <c r="X170" s="501" t="str">
        <f t="shared" si="24"/>
        <v>Hip</v>
      </c>
      <c r="Y170" s="502"/>
      <c r="Z170" s="141" t="str">
        <f t="shared" si="25"/>
        <v>Select</v>
      </c>
      <c r="AA170" s="135">
        <f>IF($D$4='drop down choices'!$EE$4,E170/2.54,IF($D$4='drop down choices'!$EE$5,E170*2.54,0))</f>
        <v>0</v>
      </c>
      <c r="AB170" s="135">
        <f>IF($D$4='drop down choices'!$EE$4,F170/2.54,IF($D$4='drop down choices'!$EE$5,F170*2.54,0))</f>
        <v>0</v>
      </c>
      <c r="AC170" s="135">
        <f>IF($D$4='drop down choices'!$EE$4,G170/2.54,IF($D$4='drop down choices'!$EE$5,G170*2.54,0))</f>
        <v>0</v>
      </c>
      <c r="AD170" s="135">
        <f>IF($D$4='drop down choices'!$EE$4,H170/2.54,IF($D$4='drop down choices'!$EE$5,H170*2.54,0))</f>
        <v>0</v>
      </c>
      <c r="AE170" s="135">
        <f>IF($D$4='drop down choices'!$EE$4,I170/2.54,IF($D$4='drop down choices'!$EE$5,I170*2.54,0))</f>
        <v>0</v>
      </c>
      <c r="AF170" s="135">
        <f>IF($D$4='drop down choices'!$EE$4,J170/2.54,IF($D$4='drop down choices'!$EE$5,J170*2.54,0))</f>
        <v>0</v>
      </c>
      <c r="AG170" s="135">
        <f>IF($D$4='drop down choices'!$EE$4,K170/2.54,IF($D$4='drop down choices'!$EE$5,K170*2.54,0))</f>
        <v>0</v>
      </c>
      <c r="AH170" s="135">
        <f>IF($D$4='drop down choices'!$EE$4,L170/2.54,IF($D$4='drop down choices'!$EE$5,L170*2.54,0))</f>
        <v>0</v>
      </c>
      <c r="AI170" s="135">
        <f>IF($D$4='drop down choices'!$EE$4,M170/2.54,IF($D$4='drop down choices'!$EE$5,M170*2.54,0))</f>
        <v>0</v>
      </c>
      <c r="AJ170" s="135">
        <f>IF($D$4='drop down choices'!$EE$4,N170/2.54,IF($D$4='drop down choices'!$EE$5,N170*2.54,0))</f>
        <v>0</v>
      </c>
      <c r="AK170" s="135">
        <f>IF($D$4='drop down choices'!$EE$4,O170/2.54,IF($D$4='drop down choices'!$EE$5,O170*2.54,0))</f>
        <v>0</v>
      </c>
      <c r="AL170" s="135">
        <f>IF($D$4='drop down choices'!$EE$4,P170/2.54,IF($D$4='drop down choices'!$EE$5,P170*2.54,0))</f>
        <v>0</v>
      </c>
      <c r="AM170" s="135">
        <f>IF($D$4='drop down choices'!$EE$4,Q170/2.54,IF($D$4='drop down choices'!$EE$5,Q170*2.54,0))</f>
        <v>0</v>
      </c>
      <c r="AN170" s="135">
        <f>IF($D$4='drop down choices'!$EE$4,R170/2.54,IF($D$4='drop down choices'!$EE$5,R170*2.54,0))</f>
        <v>0</v>
      </c>
      <c r="AO170" s="135">
        <f>IF($D$4='drop down choices'!$EE$4,S170/2.54,IF($D$4='drop down choices'!$EE$5,S170*2.54,0))</f>
        <v>0</v>
      </c>
      <c r="AP170" s="135">
        <f>IF($D$4='drop down choices'!$EE$4,T170/2.54,IF($D$4='drop down choices'!$EE$5,T170*2.54,0))</f>
        <v>0</v>
      </c>
      <c r="AQ170" s="135">
        <f>IF($D$4='drop down choices'!$EE$4,U170/2.54,IF($D$4='drop down choices'!$EE$5,U170*2.54,0))</f>
        <v>0</v>
      </c>
      <c r="AR170" s="135">
        <f>IF($D$4='drop down choices'!$EE$4,V170/2.54,IF($D$4='drop down choices'!$EE$5,V170*2.54,0))</f>
        <v>0</v>
      </c>
    </row>
    <row r="171" spans="1:44" s="107" customFormat="1" ht="25.9" customHeight="1">
      <c r="A171" s="105"/>
      <c r="B171" s="500" t="str">
        <f>IF('VENDOR INFORMATION'!$B$13="Germany","n/a",'Fields names'!$A$231)</f>
        <v>Length</v>
      </c>
      <c r="C171" s="500"/>
      <c r="D171" s="109" t="s">
        <v>284</v>
      </c>
      <c r="E171" s="129"/>
      <c r="F171" s="129"/>
      <c r="G171" s="129"/>
      <c r="H171" s="129"/>
      <c r="I171" s="129"/>
      <c r="J171" s="129"/>
      <c r="K171" s="129"/>
      <c r="L171" s="129"/>
      <c r="M171" s="129"/>
      <c r="N171" s="129"/>
      <c r="O171" s="129"/>
      <c r="P171" s="129"/>
      <c r="Q171" s="129"/>
      <c r="R171" s="129"/>
      <c r="S171" s="129"/>
      <c r="T171" s="129"/>
      <c r="U171" s="129"/>
      <c r="V171" s="129"/>
      <c r="W171" s="151" t="str">
        <f t="shared" si="26"/>
        <v>Length: / / / / / / / / / / / / / / / / / /</v>
      </c>
      <c r="X171" s="501" t="str">
        <f t="shared" si="24"/>
        <v>Length</v>
      </c>
      <c r="Y171" s="502"/>
      <c r="Z171" s="141" t="str">
        <f t="shared" si="25"/>
        <v>Select</v>
      </c>
      <c r="AA171" s="135">
        <f>IF($D$4='drop down choices'!$EE$4,E171/2.54,IF($D$4='drop down choices'!$EE$5,E171*2.54,0))</f>
        <v>0</v>
      </c>
      <c r="AB171" s="135">
        <f>IF($D$4='drop down choices'!$EE$4,F171/2.54,IF($D$4='drop down choices'!$EE$5,F171*2.54,0))</f>
        <v>0</v>
      </c>
      <c r="AC171" s="135">
        <f>IF($D$4='drop down choices'!$EE$4,G171/2.54,IF($D$4='drop down choices'!$EE$5,G171*2.54,0))</f>
        <v>0</v>
      </c>
      <c r="AD171" s="135">
        <f>IF($D$4='drop down choices'!$EE$4,H171/2.54,IF($D$4='drop down choices'!$EE$5,H171*2.54,0))</f>
        <v>0</v>
      </c>
      <c r="AE171" s="135">
        <f>IF($D$4='drop down choices'!$EE$4,I171/2.54,IF($D$4='drop down choices'!$EE$5,I171*2.54,0))</f>
        <v>0</v>
      </c>
      <c r="AF171" s="135">
        <f>IF($D$4='drop down choices'!$EE$4,J171/2.54,IF($D$4='drop down choices'!$EE$5,J171*2.54,0))</f>
        <v>0</v>
      </c>
      <c r="AG171" s="135">
        <f>IF($D$4='drop down choices'!$EE$4,K171/2.54,IF($D$4='drop down choices'!$EE$5,K171*2.54,0))</f>
        <v>0</v>
      </c>
      <c r="AH171" s="135">
        <f>IF($D$4='drop down choices'!$EE$4,L171/2.54,IF($D$4='drop down choices'!$EE$5,L171*2.54,0))</f>
        <v>0</v>
      </c>
      <c r="AI171" s="135">
        <f>IF($D$4='drop down choices'!$EE$4,M171/2.54,IF($D$4='drop down choices'!$EE$5,M171*2.54,0))</f>
        <v>0</v>
      </c>
      <c r="AJ171" s="135">
        <f>IF($D$4='drop down choices'!$EE$4,N171/2.54,IF($D$4='drop down choices'!$EE$5,N171*2.54,0))</f>
        <v>0</v>
      </c>
      <c r="AK171" s="135">
        <f>IF($D$4='drop down choices'!$EE$4,O171/2.54,IF($D$4='drop down choices'!$EE$5,O171*2.54,0))</f>
        <v>0</v>
      </c>
      <c r="AL171" s="135">
        <f>IF($D$4='drop down choices'!$EE$4,P171/2.54,IF($D$4='drop down choices'!$EE$5,P171*2.54,0))</f>
        <v>0</v>
      </c>
      <c r="AM171" s="135">
        <f>IF($D$4='drop down choices'!$EE$4,Q171/2.54,IF($D$4='drop down choices'!$EE$5,Q171*2.54,0))</f>
        <v>0</v>
      </c>
      <c r="AN171" s="135">
        <f>IF($D$4='drop down choices'!$EE$4,R171/2.54,IF($D$4='drop down choices'!$EE$5,R171*2.54,0))</f>
        <v>0</v>
      </c>
      <c r="AO171" s="135">
        <f>IF($D$4='drop down choices'!$EE$4,S171/2.54,IF($D$4='drop down choices'!$EE$5,S171*2.54,0))</f>
        <v>0</v>
      </c>
      <c r="AP171" s="135">
        <f>IF($D$4='drop down choices'!$EE$4,T171/2.54,IF($D$4='drop down choices'!$EE$5,T171*2.54,0))</f>
        <v>0</v>
      </c>
      <c r="AQ171" s="135">
        <f>IF($D$4='drop down choices'!$EE$4,U171/2.54,IF($D$4='drop down choices'!$EE$5,U171*2.54,0))</f>
        <v>0</v>
      </c>
      <c r="AR171" s="135">
        <f>IF($D$4='drop down choices'!$EE$4,V171/2.54,IF($D$4='drop down choices'!$EE$5,V171*2.54,0))</f>
        <v>0</v>
      </c>
    </row>
    <row r="172" spans="1:44" s="107" customFormat="1" ht="25.9" customHeight="1">
      <c r="A172" s="105"/>
      <c r="B172" s="500" t="str">
        <f>IF('VENDOR INFORMATION'!$B$13="Germany","n/a",'Fields names'!$A$232)</f>
        <v>Sleeve length</v>
      </c>
      <c r="C172" s="500"/>
      <c r="D172" s="109" t="s">
        <v>284</v>
      </c>
      <c r="E172" s="129"/>
      <c r="F172" s="129"/>
      <c r="G172" s="129"/>
      <c r="H172" s="129"/>
      <c r="I172" s="129"/>
      <c r="J172" s="129"/>
      <c r="K172" s="129"/>
      <c r="L172" s="129"/>
      <c r="M172" s="129"/>
      <c r="N172" s="129"/>
      <c r="O172" s="129"/>
      <c r="P172" s="129"/>
      <c r="Q172" s="129"/>
      <c r="R172" s="129"/>
      <c r="S172" s="129"/>
      <c r="T172" s="129"/>
      <c r="U172" s="129"/>
      <c r="V172" s="129"/>
      <c r="W172" s="151" t="str">
        <f t="shared" si="26"/>
        <v>Sleeve length: / / / / / / / / / / / / / / / / / /</v>
      </c>
      <c r="X172" s="501" t="str">
        <f t="shared" si="24"/>
        <v>Sleeve length</v>
      </c>
      <c r="Y172" s="502"/>
      <c r="Z172" s="141" t="str">
        <f t="shared" si="25"/>
        <v>Select</v>
      </c>
      <c r="AA172" s="135">
        <f>IF($D$4='drop down choices'!$EE$4,E172/2.54,IF($D$4='drop down choices'!$EE$5,E172*2.54,0))</f>
        <v>0</v>
      </c>
      <c r="AB172" s="135">
        <f>IF($D$4='drop down choices'!$EE$4,F172/2.54,IF($D$4='drop down choices'!$EE$5,F172*2.54,0))</f>
        <v>0</v>
      </c>
      <c r="AC172" s="135">
        <f>IF($D$4='drop down choices'!$EE$4,G172/2.54,IF($D$4='drop down choices'!$EE$5,G172*2.54,0))</f>
        <v>0</v>
      </c>
      <c r="AD172" s="135">
        <f>IF($D$4='drop down choices'!$EE$4,H172/2.54,IF($D$4='drop down choices'!$EE$5,H172*2.54,0))</f>
        <v>0</v>
      </c>
      <c r="AE172" s="135">
        <f>IF($D$4='drop down choices'!$EE$4,I172/2.54,IF($D$4='drop down choices'!$EE$5,I172*2.54,0))</f>
        <v>0</v>
      </c>
      <c r="AF172" s="135">
        <f>IF($D$4='drop down choices'!$EE$4,J172/2.54,IF($D$4='drop down choices'!$EE$5,J172*2.54,0))</f>
        <v>0</v>
      </c>
      <c r="AG172" s="135">
        <f>IF($D$4='drop down choices'!$EE$4,K172/2.54,IF($D$4='drop down choices'!$EE$5,K172*2.54,0))</f>
        <v>0</v>
      </c>
      <c r="AH172" s="135">
        <f>IF($D$4='drop down choices'!$EE$4,L172/2.54,IF($D$4='drop down choices'!$EE$5,L172*2.54,0))</f>
        <v>0</v>
      </c>
      <c r="AI172" s="135">
        <f>IF($D$4='drop down choices'!$EE$4,M172/2.54,IF($D$4='drop down choices'!$EE$5,M172*2.54,0))</f>
        <v>0</v>
      </c>
      <c r="AJ172" s="135">
        <f>IF($D$4='drop down choices'!$EE$4,N172/2.54,IF($D$4='drop down choices'!$EE$5,N172*2.54,0))</f>
        <v>0</v>
      </c>
      <c r="AK172" s="135">
        <f>IF($D$4='drop down choices'!$EE$4,O172/2.54,IF($D$4='drop down choices'!$EE$5,O172*2.54,0))</f>
        <v>0</v>
      </c>
      <c r="AL172" s="135">
        <f>IF($D$4='drop down choices'!$EE$4,P172/2.54,IF($D$4='drop down choices'!$EE$5,P172*2.54,0))</f>
        <v>0</v>
      </c>
      <c r="AM172" s="135">
        <f>IF($D$4='drop down choices'!$EE$4,Q172/2.54,IF($D$4='drop down choices'!$EE$5,Q172*2.54,0))</f>
        <v>0</v>
      </c>
      <c r="AN172" s="135">
        <f>IF($D$4='drop down choices'!$EE$4,R172/2.54,IF($D$4='drop down choices'!$EE$5,R172*2.54,0))</f>
        <v>0</v>
      </c>
      <c r="AO172" s="135">
        <f>IF($D$4='drop down choices'!$EE$4,S172/2.54,IF($D$4='drop down choices'!$EE$5,S172*2.54,0))</f>
        <v>0</v>
      </c>
      <c r="AP172" s="135">
        <f>IF($D$4='drop down choices'!$EE$4,T172/2.54,IF($D$4='drop down choices'!$EE$5,T172*2.54,0))</f>
        <v>0</v>
      </c>
      <c r="AQ172" s="135">
        <f>IF($D$4='drop down choices'!$EE$4,U172/2.54,IF($D$4='drop down choices'!$EE$5,U172*2.54,0))</f>
        <v>0</v>
      </c>
      <c r="AR172" s="135">
        <f>IF($D$4='drop down choices'!$EE$4,V172/2.54,IF($D$4='drop down choices'!$EE$5,V172*2.54,0))</f>
        <v>0</v>
      </c>
    </row>
    <row r="173" spans="1:44" s="107" customFormat="1" ht="25.9" customHeight="1">
      <c r="A173" s="105"/>
      <c r="B173" s="500" t="str">
        <f>IF('VENDOR INFORMATION'!$B$13="Germany","n/a",'Fields names'!$A$233)</f>
        <v>Sweep</v>
      </c>
      <c r="C173" s="500"/>
      <c r="D173" s="109" t="s">
        <v>284</v>
      </c>
      <c r="E173" s="129"/>
      <c r="F173" s="129"/>
      <c r="G173" s="129"/>
      <c r="H173" s="129"/>
      <c r="I173" s="129"/>
      <c r="J173" s="129"/>
      <c r="K173" s="129"/>
      <c r="L173" s="129"/>
      <c r="M173" s="129"/>
      <c r="N173" s="129"/>
      <c r="O173" s="129"/>
      <c r="P173" s="129"/>
      <c r="Q173" s="129"/>
      <c r="R173" s="129"/>
      <c r="S173" s="129"/>
      <c r="T173" s="129"/>
      <c r="U173" s="129"/>
      <c r="V173" s="129"/>
      <c r="W173" s="151" t="str">
        <f t="shared" si="26"/>
        <v>Sweep: / / / / / / / / / / / / / / / / / /</v>
      </c>
      <c r="X173" s="501" t="str">
        <f t="shared" si="24"/>
        <v>Sweep</v>
      </c>
      <c r="Y173" s="502"/>
      <c r="Z173" s="141" t="str">
        <f t="shared" si="25"/>
        <v>Select</v>
      </c>
      <c r="AA173" s="135">
        <f>IF($D$4='drop down choices'!$EE$4,E173/2.54,IF($D$4='drop down choices'!$EE$5,E173*2.54,0))</f>
        <v>0</v>
      </c>
      <c r="AB173" s="135">
        <f>IF($D$4='drop down choices'!$EE$4,F173/2.54,IF($D$4='drop down choices'!$EE$5,F173*2.54,0))</f>
        <v>0</v>
      </c>
      <c r="AC173" s="135">
        <f>IF($D$4='drop down choices'!$EE$4,G173/2.54,IF($D$4='drop down choices'!$EE$5,G173*2.54,0))</f>
        <v>0</v>
      </c>
      <c r="AD173" s="135">
        <f>IF($D$4='drop down choices'!$EE$4,H173/2.54,IF($D$4='drop down choices'!$EE$5,H173*2.54,0))</f>
        <v>0</v>
      </c>
      <c r="AE173" s="135">
        <f>IF($D$4='drop down choices'!$EE$4,I173/2.54,IF($D$4='drop down choices'!$EE$5,I173*2.54,0))</f>
        <v>0</v>
      </c>
      <c r="AF173" s="135">
        <f>IF($D$4='drop down choices'!$EE$4,J173/2.54,IF($D$4='drop down choices'!$EE$5,J173*2.54,0))</f>
        <v>0</v>
      </c>
      <c r="AG173" s="135">
        <f>IF($D$4='drop down choices'!$EE$4,K173/2.54,IF($D$4='drop down choices'!$EE$5,K173*2.54,0))</f>
        <v>0</v>
      </c>
      <c r="AH173" s="135">
        <f>IF($D$4='drop down choices'!$EE$4,L173/2.54,IF($D$4='drop down choices'!$EE$5,L173*2.54,0))</f>
        <v>0</v>
      </c>
      <c r="AI173" s="135">
        <f>IF($D$4='drop down choices'!$EE$4,M173/2.54,IF($D$4='drop down choices'!$EE$5,M173*2.54,0))</f>
        <v>0</v>
      </c>
      <c r="AJ173" s="135">
        <f>IF($D$4='drop down choices'!$EE$4,N173/2.54,IF($D$4='drop down choices'!$EE$5,N173*2.54,0))</f>
        <v>0</v>
      </c>
      <c r="AK173" s="135">
        <f>IF($D$4='drop down choices'!$EE$4,O173/2.54,IF($D$4='drop down choices'!$EE$5,O173*2.54,0))</f>
        <v>0</v>
      </c>
      <c r="AL173" s="135">
        <f>IF($D$4='drop down choices'!$EE$4,P173/2.54,IF($D$4='drop down choices'!$EE$5,P173*2.54,0))</f>
        <v>0</v>
      </c>
      <c r="AM173" s="135">
        <f>IF($D$4='drop down choices'!$EE$4,Q173/2.54,IF($D$4='drop down choices'!$EE$5,Q173*2.54,0))</f>
        <v>0</v>
      </c>
      <c r="AN173" s="135">
        <f>IF($D$4='drop down choices'!$EE$4,R173/2.54,IF($D$4='drop down choices'!$EE$5,R173*2.54,0))</f>
        <v>0</v>
      </c>
      <c r="AO173" s="135">
        <f>IF($D$4='drop down choices'!$EE$4,S173/2.54,IF($D$4='drop down choices'!$EE$5,S173*2.54,0))</f>
        <v>0</v>
      </c>
      <c r="AP173" s="135">
        <f>IF($D$4='drop down choices'!$EE$4,T173/2.54,IF($D$4='drop down choices'!$EE$5,T173*2.54,0))</f>
        <v>0</v>
      </c>
      <c r="AQ173" s="135">
        <f>IF($D$4='drop down choices'!$EE$4,U173/2.54,IF($D$4='drop down choices'!$EE$5,U173*2.54,0))</f>
        <v>0</v>
      </c>
      <c r="AR173" s="135">
        <f>IF($D$4='drop down choices'!$EE$4,V173/2.54,IF($D$4='drop down choices'!$EE$5,V173*2.54,0))</f>
        <v>0</v>
      </c>
    </row>
    <row r="174" spans="1:44" s="107" customFormat="1" ht="25.9" customHeight="1">
      <c r="A174" s="105"/>
      <c r="B174" s="500" t="str">
        <f>IF('VENDOR INFORMATION'!$B$13="Germany","n/a",'Fields names'!$A$234)</f>
        <v>In Seam</v>
      </c>
      <c r="C174" s="500"/>
      <c r="D174" s="109" t="s">
        <v>284</v>
      </c>
      <c r="E174" s="129"/>
      <c r="F174" s="129"/>
      <c r="G174" s="129"/>
      <c r="H174" s="129"/>
      <c r="I174" s="129"/>
      <c r="J174" s="129"/>
      <c r="K174" s="129"/>
      <c r="L174" s="129"/>
      <c r="M174" s="129"/>
      <c r="N174" s="129"/>
      <c r="O174" s="129"/>
      <c r="P174" s="129"/>
      <c r="Q174" s="129"/>
      <c r="R174" s="129"/>
      <c r="S174" s="129"/>
      <c r="T174" s="129"/>
      <c r="U174" s="129"/>
      <c r="V174" s="129"/>
      <c r="W174" s="151" t="str">
        <f t="shared" si="26"/>
        <v>In Seam: / / / / / / / / / / / / / / / / / /</v>
      </c>
      <c r="X174" s="501" t="str">
        <f t="shared" si="24"/>
        <v>In Seam</v>
      </c>
      <c r="Y174" s="502"/>
      <c r="Z174" s="141" t="str">
        <f t="shared" si="25"/>
        <v>Select</v>
      </c>
      <c r="AA174" s="135">
        <f>IF($D$4='drop down choices'!$EE$4,E174/2.54,IF($D$4='drop down choices'!$EE$5,E174*2.54,0))</f>
        <v>0</v>
      </c>
      <c r="AB174" s="135">
        <f>IF($D$4='drop down choices'!$EE$4,F174/2.54,IF($D$4='drop down choices'!$EE$5,F174*2.54,0))</f>
        <v>0</v>
      </c>
      <c r="AC174" s="135">
        <f>IF($D$4='drop down choices'!$EE$4,G174/2.54,IF($D$4='drop down choices'!$EE$5,G174*2.54,0))</f>
        <v>0</v>
      </c>
      <c r="AD174" s="135">
        <f>IF($D$4='drop down choices'!$EE$4,H174/2.54,IF($D$4='drop down choices'!$EE$5,H174*2.54,0))</f>
        <v>0</v>
      </c>
      <c r="AE174" s="135">
        <f>IF($D$4='drop down choices'!$EE$4,I174/2.54,IF($D$4='drop down choices'!$EE$5,I174*2.54,0))</f>
        <v>0</v>
      </c>
      <c r="AF174" s="135">
        <f>IF($D$4='drop down choices'!$EE$4,J174/2.54,IF($D$4='drop down choices'!$EE$5,J174*2.54,0))</f>
        <v>0</v>
      </c>
      <c r="AG174" s="135">
        <f>IF($D$4='drop down choices'!$EE$4,K174/2.54,IF($D$4='drop down choices'!$EE$5,K174*2.54,0))</f>
        <v>0</v>
      </c>
      <c r="AH174" s="135">
        <f>IF($D$4='drop down choices'!$EE$4,L174/2.54,IF($D$4='drop down choices'!$EE$5,L174*2.54,0))</f>
        <v>0</v>
      </c>
      <c r="AI174" s="135">
        <f>IF($D$4='drop down choices'!$EE$4,M174/2.54,IF($D$4='drop down choices'!$EE$5,M174*2.54,0))</f>
        <v>0</v>
      </c>
      <c r="AJ174" s="135">
        <f>IF($D$4='drop down choices'!$EE$4,N174/2.54,IF($D$4='drop down choices'!$EE$5,N174*2.54,0))</f>
        <v>0</v>
      </c>
      <c r="AK174" s="135">
        <f>IF($D$4='drop down choices'!$EE$4,O174/2.54,IF($D$4='drop down choices'!$EE$5,O174*2.54,0))</f>
        <v>0</v>
      </c>
      <c r="AL174" s="135">
        <f>IF($D$4='drop down choices'!$EE$4,P174/2.54,IF($D$4='drop down choices'!$EE$5,P174*2.54,0))</f>
        <v>0</v>
      </c>
      <c r="AM174" s="135">
        <f>IF($D$4='drop down choices'!$EE$4,Q174/2.54,IF($D$4='drop down choices'!$EE$5,Q174*2.54,0))</f>
        <v>0</v>
      </c>
      <c r="AN174" s="135">
        <f>IF($D$4='drop down choices'!$EE$4,R174/2.54,IF($D$4='drop down choices'!$EE$5,R174*2.54,0))</f>
        <v>0</v>
      </c>
      <c r="AO174" s="135">
        <f>IF($D$4='drop down choices'!$EE$4,S174/2.54,IF($D$4='drop down choices'!$EE$5,S174*2.54,0))</f>
        <v>0</v>
      </c>
      <c r="AP174" s="135">
        <f>IF($D$4='drop down choices'!$EE$4,T174/2.54,IF($D$4='drop down choices'!$EE$5,T174*2.54,0))</f>
        <v>0</v>
      </c>
      <c r="AQ174" s="135">
        <f>IF($D$4='drop down choices'!$EE$4,U174/2.54,IF($D$4='drop down choices'!$EE$5,U174*2.54,0))</f>
        <v>0</v>
      </c>
      <c r="AR174" s="135">
        <f>IF($D$4='drop down choices'!$EE$4,V174/2.54,IF($D$4='drop down choices'!$EE$5,V174*2.54,0))</f>
        <v>0</v>
      </c>
    </row>
    <row r="175" spans="1:44" s="107" customFormat="1" ht="25.5" customHeight="1">
      <c r="A175" s="105"/>
      <c r="B175" s="500" t="str">
        <f>IF('VENDOR INFORMATION'!$B$13="Germany","n/a",'Fields names'!$A$235)</f>
        <v>Out Seam</v>
      </c>
      <c r="C175" s="500"/>
      <c r="D175" s="109" t="s">
        <v>284</v>
      </c>
      <c r="E175" s="130"/>
      <c r="F175" s="130"/>
      <c r="G175" s="130"/>
      <c r="H175" s="130"/>
      <c r="I175" s="130"/>
      <c r="J175" s="130"/>
      <c r="K175" s="130"/>
      <c r="L175" s="130"/>
      <c r="M175" s="130"/>
      <c r="N175" s="130"/>
      <c r="O175" s="130"/>
      <c r="P175" s="130"/>
      <c r="Q175" s="130"/>
      <c r="R175" s="130"/>
      <c r="S175" s="130"/>
      <c r="T175" s="130"/>
      <c r="U175" s="130"/>
      <c r="V175" s="130"/>
      <c r="W175" s="151" t="str">
        <f t="shared" si="26"/>
        <v>Out Seam: / / / / / / / / / / / / / / / / / /</v>
      </c>
      <c r="X175" s="501" t="str">
        <f t="shared" si="24"/>
        <v>Out Seam</v>
      </c>
      <c r="Y175" s="502"/>
      <c r="Z175" s="141" t="str">
        <f t="shared" si="25"/>
        <v>Select</v>
      </c>
      <c r="AA175" s="138">
        <f>IF($D$4='drop down choices'!$EE$4,E175/2.54,IF($D$4='drop down choices'!$EE$5,E175*2.54,0))</f>
        <v>0</v>
      </c>
      <c r="AB175" s="138">
        <f>IF($D$4='drop down choices'!$EE$4,F175/2.54,IF($D$4='drop down choices'!$EE$5,F175*2.54,0))</f>
        <v>0</v>
      </c>
      <c r="AC175" s="138">
        <f>IF($D$4='drop down choices'!$EE$4,G175/2.54,IF($D$4='drop down choices'!$EE$5,G175*2.54,0))</f>
        <v>0</v>
      </c>
      <c r="AD175" s="138">
        <f>IF($D$4='drop down choices'!$EE$4,H175/2.54,IF($D$4='drop down choices'!$EE$5,H175*2.54,0))</f>
        <v>0</v>
      </c>
      <c r="AE175" s="138">
        <f>IF($D$4='drop down choices'!$EE$4,I175/2.54,IF($D$4='drop down choices'!$EE$5,I175*2.54,0))</f>
        <v>0</v>
      </c>
      <c r="AF175" s="138">
        <f>IF($D$4='drop down choices'!$EE$4,J175/2.54,IF($D$4='drop down choices'!$EE$5,J175*2.54,0))</f>
        <v>0</v>
      </c>
      <c r="AG175" s="138">
        <f>IF($D$4='drop down choices'!$EE$4,K175/2.54,IF($D$4='drop down choices'!$EE$5,K175*2.54,0))</f>
        <v>0</v>
      </c>
      <c r="AH175" s="138">
        <f>IF($D$4='drop down choices'!$EE$4,L175/2.54,IF($D$4='drop down choices'!$EE$5,L175*2.54,0))</f>
        <v>0</v>
      </c>
      <c r="AI175" s="138">
        <f>IF($D$4='drop down choices'!$EE$4,M175/2.54,IF($D$4='drop down choices'!$EE$5,M175*2.54,0))</f>
        <v>0</v>
      </c>
      <c r="AJ175" s="138">
        <f>IF($D$4='drop down choices'!$EE$4,N175/2.54,IF($D$4='drop down choices'!$EE$5,N175*2.54,0))</f>
        <v>0</v>
      </c>
      <c r="AK175" s="138">
        <f>IF($D$4='drop down choices'!$EE$4,O175/2.54,IF($D$4='drop down choices'!$EE$5,O175*2.54,0))</f>
        <v>0</v>
      </c>
      <c r="AL175" s="138">
        <f>IF($D$4='drop down choices'!$EE$4,P175/2.54,IF($D$4='drop down choices'!$EE$5,P175*2.54,0))</f>
        <v>0</v>
      </c>
      <c r="AM175" s="138">
        <f>IF($D$4='drop down choices'!$EE$4,Q175/2.54,IF($D$4='drop down choices'!$EE$5,Q175*2.54,0))</f>
        <v>0</v>
      </c>
      <c r="AN175" s="138">
        <f>IF($D$4='drop down choices'!$EE$4,R175/2.54,IF($D$4='drop down choices'!$EE$5,R175*2.54,0))</f>
        <v>0</v>
      </c>
      <c r="AO175" s="138">
        <f>IF($D$4='drop down choices'!$EE$4,S175/2.54,IF($D$4='drop down choices'!$EE$5,S175*2.54,0))</f>
        <v>0</v>
      </c>
      <c r="AP175" s="138">
        <f>IF($D$4='drop down choices'!$EE$4,T175/2.54,IF($D$4='drop down choices'!$EE$5,T175*2.54,0))</f>
        <v>0</v>
      </c>
      <c r="AQ175" s="138">
        <f>IF($D$4='drop down choices'!$EE$4,U175/2.54,IF($D$4='drop down choices'!$EE$5,U175*2.54,0))</f>
        <v>0</v>
      </c>
      <c r="AR175" s="138">
        <f>IF($D$4='drop down choices'!$EE$4,V175/2.54,IF($D$4='drop down choices'!$EE$5,V175*2.54,0))</f>
        <v>0</v>
      </c>
    </row>
    <row r="176" spans="1:44" hidden="1"/>
    <row r="177" spans="1:44" hidden="1"/>
    <row r="178" spans="1:44" hidden="1"/>
    <row r="179" spans="1:44" hidden="1"/>
    <row r="180" spans="1:44" hidden="1"/>
    <row r="181" spans="1:44" hidden="1"/>
    <row r="182" spans="1:44" hidden="1">
      <c r="A182" s="315"/>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c r="AK182" s="315"/>
      <c r="AL182" s="315"/>
      <c r="AM182" s="315"/>
      <c r="AN182" s="315"/>
      <c r="AO182" s="315"/>
      <c r="AP182" s="315"/>
      <c r="AQ182" s="315"/>
      <c r="AR182" s="315"/>
    </row>
    <row r="183" spans="1:44" ht="26.25" customHeight="1">
      <c r="A183" s="315"/>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c r="AK183" s="315"/>
      <c r="AL183" s="315"/>
      <c r="AM183" s="315"/>
      <c r="AN183" s="315"/>
      <c r="AO183" s="315"/>
      <c r="AP183" s="315"/>
      <c r="AQ183" s="315"/>
      <c r="AR183" s="315"/>
    </row>
    <row r="184" spans="1:44" s="106" customFormat="1" ht="15" customHeight="1">
      <c r="A184" s="105"/>
      <c r="B184" s="131">
        <f>'PRODUCT INFORMATION'!A183</f>
        <v>0</v>
      </c>
      <c r="C184" s="139" t="str">
        <f>'Fields names'!$A$179</f>
        <v>Unit</v>
      </c>
      <c r="D184" s="109" t="s">
        <v>2027</v>
      </c>
      <c r="E184" s="108"/>
      <c r="F184" s="108"/>
      <c r="G184" s="108"/>
      <c r="H184" s="131"/>
      <c r="I184" s="131"/>
      <c r="J184" s="131"/>
      <c r="K184" s="131"/>
      <c r="L184" s="131"/>
      <c r="M184" s="131"/>
      <c r="N184" s="132"/>
      <c r="O184" s="132"/>
      <c r="P184" s="132"/>
      <c r="Q184" s="132"/>
      <c r="R184" s="132"/>
      <c r="S184" s="132"/>
      <c r="T184" s="132"/>
      <c r="U184" s="132"/>
      <c r="V184" s="132"/>
      <c r="W184" s="149" t="s">
        <v>1495</v>
      </c>
      <c r="X184" s="105"/>
      <c r="Y184" s="139" t="str">
        <f>C184</f>
        <v>Unit</v>
      </c>
      <c r="Z184" s="133" t="str">
        <f>IF(D184='drop down choices'!EE184,'drop down choices'!EE185,IF(D184='drop down choices'!EE185,'drop down choices'!EE184,"n/a"))</f>
        <v>n/a</v>
      </c>
      <c r="AC184" s="107"/>
      <c r="AD184" s="105"/>
      <c r="AE184" s="105"/>
      <c r="AF184" s="105"/>
      <c r="AG184" s="105"/>
      <c r="AH184" s="105"/>
      <c r="AI184" s="105"/>
      <c r="AJ184" s="105"/>
      <c r="AK184" s="105"/>
      <c r="AL184" s="105"/>
      <c r="AM184" s="105"/>
      <c r="AN184" s="105"/>
      <c r="AO184" s="105"/>
      <c r="AP184" s="105"/>
      <c r="AQ184" s="105"/>
      <c r="AR184" s="105"/>
    </row>
    <row r="185" spans="1:44" s="106" customFormat="1" ht="6" customHeight="1" thickBot="1">
      <c r="A185" s="105"/>
      <c r="B185" s="131"/>
      <c r="C185" s="131"/>
      <c r="D185" s="131"/>
      <c r="E185" s="131"/>
      <c r="F185" s="131"/>
      <c r="G185" s="131"/>
      <c r="H185" s="131"/>
      <c r="I185" s="131"/>
      <c r="J185" s="131"/>
      <c r="K185" s="131"/>
      <c r="L185" s="131"/>
      <c r="M185" s="131"/>
      <c r="N185" s="132"/>
      <c r="O185" s="132"/>
      <c r="P185" s="132"/>
      <c r="Q185" s="132"/>
      <c r="R185" s="132"/>
      <c r="S185" s="132"/>
      <c r="T185" s="132"/>
      <c r="U185" s="132"/>
      <c r="V185" s="132"/>
      <c r="W185" s="150" t="s">
        <v>2281</v>
      </c>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row>
    <row r="186" spans="1:44" s="107" customFormat="1" ht="23.25" customHeight="1">
      <c r="A186" s="105"/>
      <c r="B186" s="503" t="str">
        <f>IF('VENDOR INFORMATION'!$B$13="Germany","n/a",'Fields names'!$A$193)</f>
        <v>SIZE</v>
      </c>
      <c r="C186" s="504"/>
      <c r="D186" s="126" t="str">
        <f>IF('VENDOR INFORMATION'!$B$13="Germany","n/a",'Fields names'!$A$69)</f>
        <v>Type</v>
      </c>
      <c r="E186" s="126"/>
      <c r="F186" s="126"/>
      <c r="G186" s="126"/>
      <c r="H186" s="126"/>
      <c r="I186" s="126"/>
      <c r="J186" s="126"/>
      <c r="K186" s="126"/>
      <c r="L186" s="126"/>
      <c r="M186" s="126"/>
      <c r="N186" s="127"/>
      <c r="O186" s="127"/>
      <c r="P186" s="127"/>
      <c r="Q186" s="127"/>
      <c r="R186" s="127"/>
      <c r="S186" s="127"/>
      <c r="T186" s="127"/>
      <c r="U186" s="127"/>
      <c r="V186" s="127"/>
      <c r="W186" s="149" t="s">
        <v>2282</v>
      </c>
      <c r="X186" s="505" t="str">
        <f t="shared" ref="X186:X195" si="27">B186</f>
        <v>SIZE</v>
      </c>
      <c r="Y186" s="506"/>
      <c r="Z186" s="140" t="str">
        <f t="shared" ref="Z186:Z195" si="28">D186</f>
        <v>Type</v>
      </c>
      <c r="AA186" s="134">
        <f>IF('VENDOR INFORMATION'!$B$13="Germany","n/a",E186)</f>
        <v>0</v>
      </c>
      <c r="AB186" s="134">
        <f>IF('VENDOR INFORMATION'!$B$13="Germany","n/a",F186)</f>
        <v>0</v>
      </c>
      <c r="AC186" s="134">
        <f>IF('VENDOR INFORMATION'!$B$13="Germany","n/a",G186)</f>
        <v>0</v>
      </c>
      <c r="AD186" s="134">
        <f>IF('VENDOR INFORMATION'!$B$13="Germany","n/a",H186)</f>
        <v>0</v>
      </c>
      <c r="AE186" s="134">
        <f>IF('VENDOR INFORMATION'!$B$13="Germany","n/a",I186)</f>
        <v>0</v>
      </c>
      <c r="AF186" s="134">
        <f>IF('VENDOR INFORMATION'!$B$13="Germany","n/a",J186)</f>
        <v>0</v>
      </c>
      <c r="AG186" s="134">
        <f>IF('VENDOR INFORMATION'!$B$13="Germany","n/a",K186)</f>
        <v>0</v>
      </c>
      <c r="AH186" s="134">
        <f>IF('VENDOR INFORMATION'!$B$13="Germany","n/a",L186)</f>
        <v>0</v>
      </c>
      <c r="AI186" s="134">
        <f>IF('VENDOR INFORMATION'!$B$13="Germany","n/a",M186)</f>
        <v>0</v>
      </c>
      <c r="AJ186" s="134">
        <f>IF('VENDOR INFORMATION'!$B$13="Germany","n/a",N186)</f>
        <v>0</v>
      </c>
      <c r="AK186" s="134">
        <f>IF('VENDOR INFORMATION'!$B$13="Germany","n/a",O186)</f>
        <v>0</v>
      </c>
      <c r="AL186" s="134">
        <f>IF('VENDOR INFORMATION'!$B$13="Germany","n/a",P186)</f>
        <v>0</v>
      </c>
      <c r="AM186" s="134">
        <f>IF('VENDOR INFORMATION'!$B$13="Germany","n/a",Q186)</f>
        <v>0</v>
      </c>
      <c r="AN186" s="134">
        <f>IF('VENDOR INFORMATION'!$B$13="Germany","n/a",R186)</f>
        <v>0</v>
      </c>
      <c r="AO186" s="134">
        <f>IF('VENDOR INFORMATION'!$B$13="Germany","n/a",S186)</f>
        <v>0</v>
      </c>
      <c r="AP186" s="134">
        <f>IF('VENDOR INFORMATION'!$B$13="Germany","n/a",T186)</f>
        <v>0</v>
      </c>
      <c r="AQ186" s="134">
        <f>IF('VENDOR INFORMATION'!$B$13="Germany","n/a",U186)</f>
        <v>0</v>
      </c>
      <c r="AR186" s="134">
        <f>IF('VENDOR INFORMATION'!$B$13="Germany","n/a",V186)</f>
        <v>0</v>
      </c>
    </row>
    <row r="187" spans="1:44" s="107" customFormat="1" ht="25.9" customHeight="1">
      <c r="A187" s="105"/>
      <c r="B187" s="500" t="str">
        <f>IF('VENDOR INFORMATION'!$B$13="Germany","n/a",'Fields names'!$A$227)</f>
        <v>Shoulder</v>
      </c>
      <c r="C187" s="500"/>
      <c r="D187" s="109" t="s">
        <v>284</v>
      </c>
      <c r="E187" s="128"/>
      <c r="F187" s="128"/>
      <c r="G187" s="128"/>
      <c r="H187" s="128"/>
      <c r="I187" s="128"/>
      <c r="J187" s="128"/>
      <c r="K187" s="128"/>
      <c r="L187" s="128"/>
      <c r="M187" s="128"/>
      <c r="N187" s="128"/>
      <c r="O187" s="128"/>
      <c r="P187" s="128"/>
      <c r="Q187" s="128"/>
      <c r="R187" s="128"/>
      <c r="S187" s="128"/>
      <c r="T187" s="128"/>
      <c r="U187" s="128"/>
      <c r="V187" s="128"/>
      <c r="W187" s="151" t="str">
        <f>_xlfn.CONCAT(B187,$W$6,$E$6,$W$5,E187,$W$4,$F$6,$W$5,F187,$W$4,$G$6,$W$5,G187,$W$4,$H$6,$W$5,H187,$W$4,$I$6,$W$5,I187,$W$4,$J$6,$W$5,J187,$W$4,$K$6,$W$5,K187,$W$4,$L$6,$W$5,L187,$W$4,$M$6,$W$5,M187,$W$4,$N$6,$W$5,N187,$W$4,$O$6,$W$5,O187,$W$4,$P$6,$W$5,P187,$W$4,$Q$6,$W$5,Q187,$W$4,$R$6,$W$5,R187,$W$4,$S$6,$W$5,S187,$W$4,$T$6,$W$5,T187,$W$4,$U$6,$W$5,U187,$W$4,$V$6,$W$5,V187)</f>
        <v>Shoulder: / / / / / / / / / / / / / / / / / /</v>
      </c>
      <c r="X187" s="501" t="str">
        <f t="shared" si="27"/>
        <v>Shoulder</v>
      </c>
      <c r="Y187" s="502"/>
      <c r="Z187" s="141" t="str">
        <f t="shared" si="28"/>
        <v>Select</v>
      </c>
      <c r="AA187" s="135">
        <f>IF($D$4='drop down choices'!$EE$4,E187/2.54,IF($D$4='drop down choices'!$EE$5,E187*2.54,0))</f>
        <v>0</v>
      </c>
      <c r="AB187" s="135">
        <f>IF($D$4='drop down choices'!$EE$4,F187/2.54,IF($D$4='drop down choices'!$EE$5,F187*2.54,0))</f>
        <v>0</v>
      </c>
      <c r="AC187" s="135">
        <f>IF($D$4='drop down choices'!$EE$4,G187/2.54,IF($D$4='drop down choices'!$EE$5,G187*2.54,0))</f>
        <v>0</v>
      </c>
      <c r="AD187" s="135">
        <f>IF($D$4='drop down choices'!$EE$4,H187/2.54,IF($D$4='drop down choices'!$EE$5,H187*2.54,0))</f>
        <v>0</v>
      </c>
      <c r="AE187" s="135">
        <f>IF($D$4='drop down choices'!$EE$4,I187/2.54,IF($D$4='drop down choices'!$EE$5,I187*2.54,0))</f>
        <v>0</v>
      </c>
      <c r="AF187" s="135">
        <f>IF($D$4='drop down choices'!$EE$4,J187/2.54,IF($D$4='drop down choices'!$EE$5,J187*2.54,0))</f>
        <v>0</v>
      </c>
      <c r="AG187" s="135">
        <f>IF($D$4='drop down choices'!$EE$4,K187/2.54,IF($D$4='drop down choices'!$EE$5,K187*2.54,0))</f>
        <v>0</v>
      </c>
      <c r="AH187" s="135">
        <f>IF($D$4='drop down choices'!$EE$4,L187/2.54,IF($D$4='drop down choices'!$EE$5,L187*2.54,0))</f>
        <v>0</v>
      </c>
      <c r="AI187" s="135">
        <f>IF($D$4='drop down choices'!$EE$4,M187/2.54,IF($D$4='drop down choices'!$EE$5,M187*2.54,0))</f>
        <v>0</v>
      </c>
      <c r="AJ187" s="135">
        <f>IF($D$4='drop down choices'!$EE$4,N187/2.54,IF($D$4='drop down choices'!$EE$5,N187*2.54,0))</f>
        <v>0</v>
      </c>
      <c r="AK187" s="135">
        <f>IF($D$4='drop down choices'!$EE$4,O187/2.54,IF($D$4='drop down choices'!$EE$5,O187*2.54,0))</f>
        <v>0</v>
      </c>
      <c r="AL187" s="135">
        <f>IF($D$4='drop down choices'!$EE$4,P187/2.54,IF($D$4='drop down choices'!$EE$5,P187*2.54,0))</f>
        <v>0</v>
      </c>
      <c r="AM187" s="135">
        <f>IF($D$4='drop down choices'!$EE$4,Q187/2.54,IF($D$4='drop down choices'!$EE$5,Q187*2.54,0))</f>
        <v>0</v>
      </c>
      <c r="AN187" s="135">
        <f>IF($D$4='drop down choices'!$EE$4,R187/2.54,IF($D$4='drop down choices'!$EE$5,R187*2.54,0))</f>
        <v>0</v>
      </c>
      <c r="AO187" s="135">
        <f>IF($D$4='drop down choices'!$EE$4,S187/2.54,IF($D$4='drop down choices'!$EE$5,S187*2.54,0))</f>
        <v>0</v>
      </c>
      <c r="AP187" s="135">
        <f>IF($D$4='drop down choices'!$EE$4,T187/2.54,IF($D$4='drop down choices'!$EE$5,T187*2.54,0))</f>
        <v>0</v>
      </c>
      <c r="AQ187" s="135">
        <f>IF($D$4='drop down choices'!$EE$4,U187/2.54,IF($D$4='drop down choices'!$EE$5,U187*2.54,0))</f>
        <v>0</v>
      </c>
      <c r="AR187" s="135">
        <f>IF($D$4='drop down choices'!$EE$4,V187/2.54,IF($D$4='drop down choices'!$EE$5,V187*2.54,0))</f>
        <v>0</v>
      </c>
    </row>
    <row r="188" spans="1:44" s="107" customFormat="1" ht="25.9" customHeight="1">
      <c r="A188" s="105"/>
      <c r="B188" s="500" t="str">
        <f>IF('VENDOR INFORMATION'!$B$13="Germany","n/a",'Fields names'!$A$228)</f>
        <v>Chest/Bust</v>
      </c>
      <c r="C188" s="500"/>
      <c r="D188" s="109" t="s">
        <v>284</v>
      </c>
      <c r="E188" s="129"/>
      <c r="F188" s="129"/>
      <c r="G188" s="129"/>
      <c r="H188" s="129"/>
      <c r="I188" s="129"/>
      <c r="J188" s="129"/>
      <c r="K188" s="129"/>
      <c r="L188" s="129"/>
      <c r="M188" s="129"/>
      <c r="N188" s="129"/>
      <c r="O188" s="129"/>
      <c r="P188" s="129"/>
      <c r="Q188" s="129"/>
      <c r="R188" s="129"/>
      <c r="S188" s="129"/>
      <c r="T188" s="129"/>
      <c r="U188" s="129"/>
      <c r="V188" s="129"/>
      <c r="W188" s="151" t="str">
        <f t="shared" ref="W188:W195" si="29">_xlfn.CONCAT(B188,$W$6,$E$6,$W$5,E188,$W$4,$F$6,$W$5,F188,$W$4,$G$6,$W$5,G188,$W$4,$H$6,$W$5,H188,$W$4,$I$6,$W$5,I188,$W$4,$J$6,$W$5,J188,$W$4,$K$6,$W$5,K188,$W$4,$L$6,$W$5,L188,$W$4,$M$6,$W$5,M188,$W$4,$N$6,$W$5,N188,$W$4,$O$6,$W$5,O188,$W$4,$P$6,$W$5,P188,$W$4,$Q$6,$W$5,Q188,$W$4,$R$6,$W$5,R188,$W$4,$S$6,$W$5,S188,$W$4,$T$6,$W$5,T188,$W$4,$U$6,$W$5,U188,$W$4,$V$6,$W$5,V188)</f>
        <v>Chest/Bust: / / / / / / / / / / / / / / / / / /</v>
      </c>
      <c r="X188" s="501" t="str">
        <f t="shared" si="27"/>
        <v>Chest/Bust</v>
      </c>
      <c r="Y188" s="502"/>
      <c r="Z188" s="141" t="str">
        <f t="shared" si="28"/>
        <v>Select</v>
      </c>
      <c r="AA188" s="135">
        <f>IF($D$4='drop down choices'!$EE$4,E188/2.54,IF($D$4='drop down choices'!$EE$5,E188*2.54,0))</f>
        <v>0</v>
      </c>
      <c r="AB188" s="135">
        <f>IF($D$4='drop down choices'!$EE$4,F188/2.54,IF($D$4='drop down choices'!$EE$5,F188*2.54,0))</f>
        <v>0</v>
      </c>
      <c r="AC188" s="135">
        <f>IF($D$4='drop down choices'!$EE$4,G188/2.54,IF($D$4='drop down choices'!$EE$5,G188*2.54,0))</f>
        <v>0</v>
      </c>
      <c r="AD188" s="135">
        <f>IF($D$4='drop down choices'!$EE$4,H188/2.54,IF($D$4='drop down choices'!$EE$5,H188*2.54,0))</f>
        <v>0</v>
      </c>
      <c r="AE188" s="135">
        <f>IF($D$4='drop down choices'!$EE$4,I188/2.54,IF($D$4='drop down choices'!$EE$5,I188*2.54,0))</f>
        <v>0</v>
      </c>
      <c r="AF188" s="135">
        <f>IF($D$4='drop down choices'!$EE$4,J188/2.54,IF($D$4='drop down choices'!$EE$5,J188*2.54,0))</f>
        <v>0</v>
      </c>
      <c r="AG188" s="135">
        <f>IF($D$4='drop down choices'!$EE$4,K188/2.54,IF($D$4='drop down choices'!$EE$5,K188*2.54,0))</f>
        <v>0</v>
      </c>
      <c r="AH188" s="135">
        <f>IF($D$4='drop down choices'!$EE$4,L188/2.54,IF($D$4='drop down choices'!$EE$5,L188*2.54,0))</f>
        <v>0</v>
      </c>
      <c r="AI188" s="135">
        <f>IF($D$4='drop down choices'!$EE$4,M188/2.54,IF($D$4='drop down choices'!$EE$5,M188*2.54,0))</f>
        <v>0</v>
      </c>
      <c r="AJ188" s="135">
        <f>IF($D$4='drop down choices'!$EE$4,N188/2.54,IF($D$4='drop down choices'!$EE$5,N188*2.54,0))</f>
        <v>0</v>
      </c>
      <c r="AK188" s="135">
        <f>IF($D$4='drop down choices'!$EE$4,O188/2.54,IF($D$4='drop down choices'!$EE$5,O188*2.54,0))</f>
        <v>0</v>
      </c>
      <c r="AL188" s="135">
        <f>IF($D$4='drop down choices'!$EE$4,P188/2.54,IF($D$4='drop down choices'!$EE$5,P188*2.54,0))</f>
        <v>0</v>
      </c>
      <c r="AM188" s="135">
        <f>IF($D$4='drop down choices'!$EE$4,Q188/2.54,IF($D$4='drop down choices'!$EE$5,Q188*2.54,0))</f>
        <v>0</v>
      </c>
      <c r="AN188" s="135">
        <f>IF($D$4='drop down choices'!$EE$4,R188/2.54,IF($D$4='drop down choices'!$EE$5,R188*2.54,0))</f>
        <v>0</v>
      </c>
      <c r="AO188" s="135">
        <f>IF($D$4='drop down choices'!$EE$4,S188/2.54,IF($D$4='drop down choices'!$EE$5,S188*2.54,0))</f>
        <v>0</v>
      </c>
      <c r="AP188" s="135">
        <f>IF($D$4='drop down choices'!$EE$4,T188/2.54,IF($D$4='drop down choices'!$EE$5,T188*2.54,0))</f>
        <v>0</v>
      </c>
      <c r="AQ188" s="135">
        <f>IF($D$4='drop down choices'!$EE$4,U188/2.54,IF($D$4='drop down choices'!$EE$5,U188*2.54,0))</f>
        <v>0</v>
      </c>
      <c r="AR188" s="135">
        <f>IF($D$4='drop down choices'!$EE$4,V188/2.54,IF($D$4='drop down choices'!$EE$5,V188*2.54,0))</f>
        <v>0</v>
      </c>
    </row>
    <row r="189" spans="1:44" s="107" customFormat="1" ht="25.9" customHeight="1">
      <c r="A189" s="105"/>
      <c r="B189" s="500" t="str">
        <f>IF('VENDOR INFORMATION'!$B$13="Germany","n/a",'Fields names'!$A$229)</f>
        <v>Waist</v>
      </c>
      <c r="C189" s="500"/>
      <c r="D189" s="109" t="s">
        <v>284</v>
      </c>
      <c r="E189" s="129"/>
      <c r="F189" s="129"/>
      <c r="G189" s="129"/>
      <c r="H189" s="129"/>
      <c r="I189" s="129"/>
      <c r="J189" s="129"/>
      <c r="K189" s="129"/>
      <c r="L189" s="129"/>
      <c r="M189" s="129"/>
      <c r="N189" s="129"/>
      <c r="O189" s="129"/>
      <c r="P189" s="129"/>
      <c r="Q189" s="129"/>
      <c r="R189" s="129"/>
      <c r="S189" s="129"/>
      <c r="T189" s="129"/>
      <c r="U189" s="129"/>
      <c r="V189" s="129"/>
      <c r="W189" s="151" t="str">
        <f t="shared" si="29"/>
        <v>Waist: / / / / / / / / / / / / / / / / / /</v>
      </c>
      <c r="X189" s="501" t="str">
        <f t="shared" si="27"/>
        <v>Waist</v>
      </c>
      <c r="Y189" s="502"/>
      <c r="Z189" s="141" t="str">
        <f t="shared" si="28"/>
        <v>Select</v>
      </c>
      <c r="AA189" s="135">
        <f>IF($D$4='drop down choices'!$EE$4,E189/2.54,IF($D$4='drop down choices'!$EE$5,E189*2.54,0))</f>
        <v>0</v>
      </c>
      <c r="AB189" s="135">
        <f>IF($D$4='drop down choices'!$EE$4,F189/2.54,IF($D$4='drop down choices'!$EE$5,F189*2.54,0))</f>
        <v>0</v>
      </c>
      <c r="AC189" s="135">
        <f>IF($D$4='drop down choices'!$EE$4,G189/2.54,IF($D$4='drop down choices'!$EE$5,G189*2.54,0))</f>
        <v>0</v>
      </c>
      <c r="AD189" s="135">
        <f>IF($D$4='drop down choices'!$EE$4,H189/2.54,IF($D$4='drop down choices'!$EE$5,H189*2.54,0))</f>
        <v>0</v>
      </c>
      <c r="AE189" s="135">
        <f>IF($D$4='drop down choices'!$EE$4,I189/2.54,IF($D$4='drop down choices'!$EE$5,I189*2.54,0))</f>
        <v>0</v>
      </c>
      <c r="AF189" s="135">
        <f>IF($D$4='drop down choices'!$EE$4,J189/2.54,IF($D$4='drop down choices'!$EE$5,J189*2.54,0))</f>
        <v>0</v>
      </c>
      <c r="AG189" s="135">
        <f>IF($D$4='drop down choices'!$EE$4,K189/2.54,IF($D$4='drop down choices'!$EE$5,K189*2.54,0))</f>
        <v>0</v>
      </c>
      <c r="AH189" s="135">
        <f>IF($D$4='drop down choices'!$EE$4,L189/2.54,IF($D$4='drop down choices'!$EE$5,L189*2.54,0))</f>
        <v>0</v>
      </c>
      <c r="AI189" s="135">
        <f>IF($D$4='drop down choices'!$EE$4,M189/2.54,IF($D$4='drop down choices'!$EE$5,M189*2.54,0))</f>
        <v>0</v>
      </c>
      <c r="AJ189" s="135">
        <f>IF($D$4='drop down choices'!$EE$4,N189/2.54,IF($D$4='drop down choices'!$EE$5,N189*2.54,0))</f>
        <v>0</v>
      </c>
      <c r="AK189" s="135">
        <f>IF($D$4='drop down choices'!$EE$4,O189/2.54,IF($D$4='drop down choices'!$EE$5,O189*2.54,0))</f>
        <v>0</v>
      </c>
      <c r="AL189" s="135">
        <f>IF($D$4='drop down choices'!$EE$4,P189/2.54,IF($D$4='drop down choices'!$EE$5,P189*2.54,0))</f>
        <v>0</v>
      </c>
      <c r="AM189" s="135">
        <f>IF($D$4='drop down choices'!$EE$4,Q189/2.54,IF($D$4='drop down choices'!$EE$5,Q189*2.54,0))</f>
        <v>0</v>
      </c>
      <c r="AN189" s="135">
        <f>IF($D$4='drop down choices'!$EE$4,R189/2.54,IF($D$4='drop down choices'!$EE$5,R189*2.54,0))</f>
        <v>0</v>
      </c>
      <c r="AO189" s="135">
        <f>IF($D$4='drop down choices'!$EE$4,S189/2.54,IF($D$4='drop down choices'!$EE$5,S189*2.54,0))</f>
        <v>0</v>
      </c>
      <c r="AP189" s="135">
        <f>IF($D$4='drop down choices'!$EE$4,T189/2.54,IF($D$4='drop down choices'!$EE$5,T189*2.54,0))</f>
        <v>0</v>
      </c>
      <c r="AQ189" s="135">
        <f>IF($D$4='drop down choices'!$EE$4,U189/2.54,IF($D$4='drop down choices'!$EE$5,U189*2.54,0))</f>
        <v>0</v>
      </c>
      <c r="AR189" s="135">
        <f>IF($D$4='drop down choices'!$EE$4,V189/2.54,IF($D$4='drop down choices'!$EE$5,V189*2.54,0))</f>
        <v>0</v>
      </c>
    </row>
    <row r="190" spans="1:44" s="107" customFormat="1" ht="25.9" customHeight="1">
      <c r="A190" s="105"/>
      <c r="B190" s="500" t="str">
        <f>IF('VENDOR INFORMATION'!$B$13="Germany","n/a",'Fields names'!$A$230)</f>
        <v>Hip</v>
      </c>
      <c r="C190" s="500"/>
      <c r="D190" s="109" t="s">
        <v>284</v>
      </c>
      <c r="E190" s="129"/>
      <c r="F190" s="129"/>
      <c r="G190" s="129"/>
      <c r="H190" s="129"/>
      <c r="I190" s="129"/>
      <c r="J190" s="129"/>
      <c r="K190" s="129"/>
      <c r="L190" s="129"/>
      <c r="M190" s="129"/>
      <c r="N190" s="129"/>
      <c r="O190" s="129"/>
      <c r="P190" s="129"/>
      <c r="Q190" s="129"/>
      <c r="R190" s="129"/>
      <c r="S190" s="129"/>
      <c r="T190" s="129"/>
      <c r="U190" s="129"/>
      <c r="V190" s="129"/>
      <c r="W190" s="151" t="str">
        <f t="shared" si="29"/>
        <v>Hip: / / / / / / / / / / / / / / / / / /</v>
      </c>
      <c r="X190" s="501" t="str">
        <f t="shared" si="27"/>
        <v>Hip</v>
      </c>
      <c r="Y190" s="502"/>
      <c r="Z190" s="141" t="str">
        <f t="shared" si="28"/>
        <v>Select</v>
      </c>
      <c r="AA190" s="135">
        <f>IF($D$4='drop down choices'!$EE$4,E190/2.54,IF($D$4='drop down choices'!$EE$5,E190*2.54,0))</f>
        <v>0</v>
      </c>
      <c r="AB190" s="135">
        <f>IF($D$4='drop down choices'!$EE$4,F190/2.54,IF($D$4='drop down choices'!$EE$5,F190*2.54,0))</f>
        <v>0</v>
      </c>
      <c r="AC190" s="135">
        <f>IF($D$4='drop down choices'!$EE$4,G190/2.54,IF($D$4='drop down choices'!$EE$5,G190*2.54,0))</f>
        <v>0</v>
      </c>
      <c r="AD190" s="135">
        <f>IF($D$4='drop down choices'!$EE$4,H190/2.54,IF($D$4='drop down choices'!$EE$5,H190*2.54,0))</f>
        <v>0</v>
      </c>
      <c r="AE190" s="135">
        <f>IF($D$4='drop down choices'!$EE$4,I190/2.54,IF($D$4='drop down choices'!$EE$5,I190*2.54,0))</f>
        <v>0</v>
      </c>
      <c r="AF190" s="135">
        <f>IF($D$4='drop down choices'!$EE$4,J190/2.54,IF($D$4='drop down choices'!$EE$5,J190*2.54,0))</f>
        <v>0</v>
      </c>
      <c r="AG190" s="135">
        <f>IF($D$4='drop down choices'!$EE$4,K190/2.54,IF($D$4='drop down choices'!$EE$5,K190*2.54,0))</f>
        <v>0</v>
      </c>
      <c r="AH190" s="135">
        <f>IF($D$4='drop down choices'!$EE$4,L190/2.54,IF($D$4='drop down choices'!$EE$5,L190*2.54,0))</f>
        <v>0</v>
      </c>
      <c r="AI190" s="135">
        <f>IF($D$4='drop down choices'!$EE$4,M190/2.54,IF($D$4='drop down choices'!$EE$5,M190*2.54,0))</f>
        <v>0</v>
      </c>
      <c r="AJ190" s="135">
        <f>IF($D$4='drop down choices'!$EE$4,N190/2.54,IF($D$4='drop down choices'!$EE$5,N190*2.54,0))</f>
        <v>0</v>
      </c>
      <c r="AK190" s="135">
        <f>IF($D$4='drop down choices'!$EE$4,O190/2.54,IF($D$4='drop down choices'!$EE$5,O190*2.54,0))</f>
        <v>0</v>
      </c>
      <c r="AL190" s="135">
        <f>IF($D$4='drop down choices'!$EE$4,P190/2.54,IF($D$4='drop down choices'!$EE$5,P190*2.54,0))</f>
        <v>0</v>
      </c>
      <c r="AM190" s="135">
        <f>IF($D$4='drop down choices'!$EE$4,Q190/2.54,IF($D$4='drop down choices'!$EE$5,Q190*2.54,0))</f>
        <v>0</v>
      </c>
      <c r="AN190" s="135">
        <f>IF($D$4='drop down choices'!$EE$4,R190/2.54,IF($D$4='drop down choices'!$EE$5,R190*2.54,0))</f>
        <v>0</v>
      </c>
      <c r="AO190" s="135">
        <f>IF($D$4='drop down choices'!$EE$4,S190/2.54,IF($D$4='drop down choices'!$EE$5,S190*2.54,0))</f>
        <v>0</v>
      </c>
      <c r="AP190" s="135">
        <f>IF($D$4='drop down choices'!$EE$4,T190/2.54,IF($D$4='drop down choices'!$EE$5,T190*2.54,0))</f>
        <v>0</v>
      </c>
      <c r="AQ190" s="135">
        <f>IF($D$4='drop down choices'!$EE$4,U190/2.54,IF($D$4='drop down choices'!$EE$5,U190*2.54,0))</f>
        <v>0</v>
      </c>
      <c r="AR190" s="135">
        <f>IF($D$4='drop down choices'!$EE$4,V190/2.54,IF($D$4='drop down choices'!$EE$5,V190*2.54,0))</f>
        <v>0</v>
      </c>
    </row>
    <row r="191" spans="1:44" s="107" customFormat="1" ht="25.9" customHeight="1">
      <c r="A191" s="105"/>
      <c r="B191" s="500" t="str">
        <f>IF('VENDOR INFORMATION'!$B$13="Germany","n/a",'Fields names'!$A$231)</f>
        <v>Length</v>
      </c>
      <c r="C191" s="500"/>
      <c r="D191" s="109" t="s">
        <v>284</v>
      </c>
      <c r="E191" s="129"/>
      <c r="F191" s="129"/>
      <c r="G191" s="129"/>
      <c r="H191" s="129"/>
      <c r="I191" s="129"/>
      <c r="J191" s="129"/>
      <c r="K191" s="129"/>
      <c r="L191" s="129"/>
      <c r="M191" s="129"/>
      <c r="N191" s="129"/>
      <c r="O191" s="129"/>
      <c r="P191" s="129"/>
      <c r="Q191" s="129"/>
      <c r="R191" s="129"/>
      <c r="S191" s="129"/>
      <c r="T191" s="129"/>
      <c r="U191" s="129"/>
      <c r="V191" s="129"/>
      <c r="W191" s="151" t="str">
        <f t="shared" si="29"/>
        <v>Length: / / / / / / / / / / / / / / / / / /</v>
      </c>
      <c r="X191" s="501" t="str">
        <f t="shared" si="27"/>
        <v>Length</v>
      </c>
      <c r="Y191" s="502"/>
      <c r="Z191" s="141" t="str">
        <f t="shared" si="28"/>
        <v>Select</v>
      </c>
      <c r="AA191" s="135">
        <f>IF($D$4='drop down choices'!$EE$4,E191/2.54,IF($D$4='drop down choices'!$EE$5,E191*2.54,0))</f>
        <v>0</v>
      </c>
      <c r="AB191" s="135">
        <f>IF($D$4='drop down choices'!$EE$4,F191/2.54,IF($D$4='drop down choices'!$EE$5,F191*2.54,0))</f>
        <v>0</v>
      </c>
      <c r="AC191" s="135">
        <f>IF($D$4='drop down choices'!$EE$4,G191/2.54,IF($D$4='drop down choices'!$EE$5,G191*2.54,0))</f>
        <v>0</v>
      </c>
      <c r="AD191" s="135">
        <f>IF($D$4='drop down choices'!$EE$4,H191/2.54,IF($D$4='drop down choices'!$EE$5,H191*2.54,0))</f>
        <v>0</v>
      </c>
      <c r="AE191" s="135">
        <f>IF($D$4='drop down choices'!$EE$4,I191/2.54,IF($D$4='drop down choices'!$EE$5,I191*2.54,0))</f>
        <v>0</v>
      </c>
      <c r="AF191" s="135">
        <f>IF($D$4='drop down choices'!$EE$4,J191/2.54,IF($D$4='drop down choices'!$EE$5,J191*2.54,0))</f>
        <v>0</v>
      </c>
      <c r="AG191" s="135">
        <f>IF($D$4='drop down choices'!$EE$4,K191/2.54,IF($D$4='drop down choices'!$EE$5,K191*2.54,0))</f>
        <v>0</v>
      </c>
      <c r="AH191" s="135">
        <f>IF($D$4='drop down choices'!$EE$4,L191/2.54,IF($D$4='drop down choices'!$EE$5,L191*2.54,0))</f>
        <v>0</v>
      </c>
      <c r="AI191" s="135">
        <f>IF($D$4='drop down choices'!$EE$4,M191/2.54,IF($D$4='drop down choices'!$EE$5,M191*2.54,0))</f>
        <v>0</v>
      </c>
      <c r="AJ191" s="135">
        <f>IF($D$4='drop down choices'!$EE$4,N191/2.54,IF($D$4='drop down choices'!$EE$5,N191*2.54,0))</f>
        <v>0</v>
      </c>
      <c r="AK191" s="135">
        <f>IF($D$4='drop down choices'!$EE$4,O191/2.54,IF($D$4='drop down choices'!$EE$5,O191*2.54,0))</f>
        <v>0</v>
      </c>
      <c r="AL191" s="135">
        <f>IF($D$4='drop down choices'!$EE$4,P191/2.54,IF($D$4='drop down choices'!$EE$5,P191*2.54,0))</f>
        <v>0</v>
      </c>
      <c r="AM191" s="135">
        <f>IF($D$4='drop down choices'!$EE$4,Q191/2.54,IF($D$4='drop down choices'!$EE$5,Q191*2.54,0))</f>
        <v>0</v>
      </c>
      <c r="AN191" s="135">
        <f>IF($D$4='drop down choices'!$EE$4,R191/2.54,IF($D$4='drop down choices'!$EE$5,R191*2.54,0))</f>
        <v>0</v>
      </c>
      <c r="AO191" s="135">
        <f>IF($D$4='drop down choices'!$EE$4,S191/2.54,IF($D$4='drop down choices'!$EE$5,S191*2.54,0))</f>
        <v>0</v>
      </c>
      <c r="AP191" s="135">
        <f>IF($D$4='drop down choices'!$EE$4,T191/2.54,IF($D$4='drop down choices'!$EE$5,T191*2.54,0))</f>
        <v>0</v>
      </c>
      <c r="AQ191" s="135">
        <f>IF($D$4='drop down choices'!$EE$4,U191/2.54,IF($D$4='drop down choices'!$EE$5,U191*2.54,0))</f>
        <v>0</v>
      </c>
      <c r="AR191" s="135">
        <f>IF($D$4='drop down choices'!$EE$4,V191/2.54,IF($D$4='drop down choices'!$EE$5,V191*2.54,0))</f>
        <v>0</v>
      </c>
    </row>
    <row r="192" spans="1:44" s="107" customFormat="1" ht="25.9" customHeight="1">
      <c r="A192" s="105"/>
      <c r="B192" s="500" t="str">
        <f>IF('VENDOR INFORMATION'!$B$13="Germany","n/a",'Fields names'!$A$232)</f>
        <v>Sleeve length</v>
      </c>
      <c r="C192" s="500"/>
      <c r="D192" s="109" t="s">
        <v>284</v>
      </c>
      <c r="E192" s="129"/>
      <c r="F192" s="129"/>
      <c r="G192" s="129"/>
      <c r="H192" s="129"/>
      <c r="I192" s="129"/>
      <c r="J192" s="129"/>
      <c r="K192" s="129"/>
      <c r="L192" s="129"/>
      <c r="M192" s="129"/>
      <c r="N192" s="129"/>
      <c r="O192" s="129"/>
      <c r="P192" s="129"/>
      <c r="Q192" s="129"/>
      <c r="R192" s="129"/>
      <c r="S192" s="129"/>
      <c r="T192" s="129"/>
      <c r="U192" s="129"/>
      <c r="V192" s="129"/>
      <c r="W192" s="151" t="str">
        <f t="shared" si="29"/>
        <v>Sleeve length: / / / / / / / / / / / / / / / / / /</v>
      </c>
      <c r="X192" s="501" t="str">
        <f t="shared" si="27"/>
        <v>Sleeve length</v>
      </c>
      <c r="Y192" s="502"/>
      <c r="Z192" s="141" t="str">
        <f t="shared" si="28"/>
        <v>Select</v>
      </c>
      <c r="AA192" s="135">
        <f>IF($D$4='drop down choices'!$EE$4,E192/2.54,IF($D$4='drop down choices'!$EE$5,E192*2.54,0))</f>
        <v>0</v>
      </c>
      <c r="AB192" s="135">
        <f>IF($D$4='drop down choices'!$EE$4,F192/2.54,IF($D$4='drop down choices'!$EE$5,F192*2.54,0))</f>
        <v>0</v>
      </c>
      <c r="AC192" s="135">
        <f>IF($D$4='drop down choices'!$EE$4,G192/2.54,IF($D$4='drop down choices'!$EE$5,G192*2.54,0))</f>
        <v>0</v>
      </c>
      <c r="AD192" s="135">
        <f>IF($D$4='drop down choices'!$EE$4,H192/2.54,IF($D$4='drop down choices'!$EE$5,H192*2.54,0))</f>
        <v>0</v>
      </c>
      <c r="AE192" s="135">
        <f>IF($D$4='drop down choices'!$EE$4,I192/2.54,IF($D$4='drop down choices'!$EE$5,I192*2.54,0))</f>
        <v>0</v>
      </c>
      <c r="AF192" s="135">
        <f>IF($D$4='drop down choices'!$EE$4,J192/2.54,IF($D$4='drop down choices'!$EE$5,J192*2.54,0))</f>
        <v>0</v>
      </c>
      <c r="AG192" s="135">
        <f>IF($D$4='drop down choices'!$EE$4,K192/2.54,IF($D$4='drop down choices'!$EE$5,K192*2.54,0))</f>
        <v>0</v>
      </c>
      <c r="AH192" s="135">
        <f>IF($D$4='drop down choices'!$EE$4,L192/2.54,IF($D$4='drop down choices'!$EE$5,L192*2.54,0))</f>
        <v>0</v>
      </c>
      <c r="AI192" s="135">
        <f>IF($D$4='drop down choices'!$EE$4,M192/2.54,IF($D$4='drop down choices'!$EE$5,M192*2.54,0))</f>
        <v>0</v>
      </c>
      <c r="AJ192" s="135">
        <f>IF($D$4='drop down choices'!$EE$4,N192/2.54,IF($D$4='drop down choices'!$EE$5,N192*2.54,0))</f>
        <v>0</v>
      </c>
      <c r="AK192" s="135">
        <f>IF($D$4='drop down choices'!$EE$4,O192/2.54,IF($D$4='drop down choices'!$EE$5,O192*2.54,0))</f>
        <v>0</v>
      </c>
      <c r="AL192" s="135">
        <f>IF($D$4='drop down choices'!$EE$4,P192/2.54,IF($D$4='drop down choices'!$EE$5,P192*2.54,0))</f>
        <v>0</v>
      </c>
      <c r="AM192" s="135">
        <f>IF($D$4='drop down choices'!$EE$4,Q192/2.54,IF($D$4='drop down choices'!$EE$5,Q192*2.54,0))</f>
        <v>0</v>
      </c>
      <c r="AN192" s="135">
        <f>IF($D$4='drop down choices'!$EE$4,R192/2.54,IF($D$4='drop down choices'!$EE$5,R192*2.54,0))</f>
        <v>0</v>
      </c>
      <c r="AO192" s="135">
        <f>IF($D$4='drop down choices'!$EE$4,S192/2.54,IF($D$4='drop down choices'!$EE$5,S192*2.54,0))</f>
        <v>0</v>
      </c>
      <c r="AP192" s="135">
        <f>IF($D$4='drop down choices'!$EE$4,T192/2.54,IF($D$4='drop down choices'!$EE$5,T192*2.54,0))</f>
        <v>0</v>
      </c>
      <c r="AQ192" s="135">
        <f>IF($D$4='drop down choices'!$EE$4,U192/2.54,IF($D$4='drop down choices'!$EE$5,U192*2.54,0))</f>
        <v>0</v>
      </c>
      <c r="AR192" s="135">
        <f>IF($D$4='drop down choices'!$EE$4,V192/2.54,IF($D$4='drop down choices'!$EE$5,V192*2.54,0))</f>
        <v>0</v>
      </c>
    </row>
    <row r="193" spans="1:44" s="107" customFormat="1" ht="25.9" customHeight="1">
      <c r="A193" s="105"/>
      <c r="B193" s="500" t="str">
        <f>IF('VENDOR INFORMATION'!$B$13="Germany","n/a",'Fields names'!$A$233)</f>
        <v>Sweep</v>
      </c>
      <c r="C193" s="500"/>
      <c r="D193" s="109" t="s">
        <v>284</v>
      </c>
      <c r="E193" s="129"/>
      <c r="F193" s="129"/>
      <c r="G193" s="129"/>
      <c r="H193" s="129"/>
      <c r="I193" s="129"/>
      <c r="J193" s="129"/>
      <c r="K193" s="129"/>
      <c r="L193" s="129"/>
      <c r="M193" s="129"/>
      <c r="N193" s="129"/>
      <c r="O193" s="129"/>
      <c r="P193" s="129"/>
      <c r="Q193" s="129"/>
      <c r="R193" s="129"/>
      <c r="S193" s="129"/>
      <c r="T193" s="129"/>
      <c r="U193" s="129"/>
      <c r="V193" s="129"/>
      <c r="W193" s="151" t="str">
        <f t="shared" si="29"/>
        <v>Sweep: / / / / / / / / / / / / / / / / / /</v>
      </c>
      <c r="X193" s="501" t="str">
        <f t="shared" si="27"/>
        <v>Sweep</v>
      </c>
      <c r="Y193" s="502"/>
      <c r="Z193" s="141" t="str">
        <f t="shared" si="28"/>
        <v>Select</v>
      </c>
      <c r="AA193" s="135">
        <f>IF($D$4='drop down choices'!$EE$4,E193/2.54,IF($D$4='drop down choices'!$EE$5,E193*2.54,0))</f>
        <v>0</v>
      </c>
      <c r="AB193" s="135">
        <f>IF($D$4='drop down choices'!$EE$4,F193/2.54,IF($D$4='drop down choices'!$EE$5,F193*2.54,0))</f>
        <v>0</v>
      </c>
      <c r="AC193" s="135">
        <f>IF($D$4='drop down choices'!$EE$4,G193/2.54,IF($D$4='drop down choices'!$EE$5,G193*2.54,0))</f>
        <v>0</v>
      </c>
      <c r="AD193" s="135">
        <f>IF($D$4='drop down choices'!$EE$4,H193/2.54,IF($D$4='drop down choices'!$EE$5,H193*2.54,0))</f>
        <v>0</v>
      </c>
      <c r="AE193" s="135">
        <f>IF($D$4='drop down choices'!$EE$4,I193/2.54,IF($D$4='drop down choices'!$EE$5,I193*2.54,0))</f>
        <v>0</v>
      </c>
      <c r="AF193" s="135">
        <f>IF($D$4='drop down choices'!$EE$4,J193/2.54,IF($D$4='drop down choices'!$EE$5,J193*2.54,0))</f>
        <v>0</v>
      </c>
      <c r="AG193" s="135">
        <f>IF($D$4='drop down choices'!$EE$4,K193/2.54,IF($D$4='drop down choices'!$EE$5,K193*2.54,0))</f>
        <v>0</v>
      </c>
      <c r="AH193" s="135">
        <f>IF($D$4='drop down choices'!$EE$4,L193/2.54,IF($D$4='drop down choices'!$EE$5,L193*2.54,0))</f>
        <v>0</v>
      </c>
      <c r="AI193" s="135">
        <f>IF($D$4='drop down choices'!$EE$4,M193/2.54,IF($D$4='drop down choices'!$EE$5,M193*2.54,0))</f>
        <v>0</v>
      </c>
      <c r="AJ193" s="135">
        <f>IF($D$4='drop down choices'!$EE$4,N193/2.54,IF($D$4='drop down choices'!$EE$5,N193*2.54,0))</f>
        <v>0</v>
      </c>
      <c r="AK193" s="135">
        <f>IF($D$4='drop down choices'!$EE$4,O193/2.54,IF($D$4='drop down choices'!$EE$5,O193*2.54,0))</f>
        <v>0</v>
      </c>
      <c r="AL193" s="135">
        <f>IF($D$4='drop down choices'!$EE$4,P193/2.54,IF($D$4='drop down choices'!$EE$5,P193*2.54,0))</f>
        <v>0</v>
      </c>
      <c r="AM193" s="135">
        <f>IF($D$4='drop down choices'!$EE$4,Q193/2.54,IF($D$4='drop down choices'!$EE$5,Q193*2.54,0))</f>
        <v>0</v>
      </c>
      <c r="AN193" s="135">
        <f>IF($D$4='drop down choices'!$EE$4,R193/2.54,IF($D$4='drop down choices'!$EE$5,R193*2.54,0))</f>
        <v>0</v>
      </c>
      <c r="AO193" s="135">
        <f>IF($D$4='drop down choices'!$EE$4,S193/2.54,IF($D$4='drop down choices'!$EE$5,S193*2.54,0))</f>
        <v>0</v>
      </c>
      <c r="AP193" s="135">
        <f>IF($D$4='drop down choices'!$EE$4,T193/2.54,IF($D$4='drop down choices'!$EE$5,T193*2.54,0))</f>
        <v>0</v>
      </c>
      <c r="AQ193" s="135">
        <f>IF($D$4='drop down choices'!$EE$4,U193/2.54,IF($D$4='drop down choices'!$EE$5,U193*2.54,0))</f>
        <v>0</v>
      </c>
      <c r="AR193" s="135">
        <f>IF($D$4='drop down choices'!$EE$4,V193/2.54,IF($D$4='drop down choices'!$EE$5,V193*2.54,0))</f>
        <v>0</v>
      </c>
    </row>
    <row r="194" spans="1:44" s="107" customFormat="1" ht="25.9" customHeight="1">
      <c r="A194" s="105"/>
      <c r="B194" s="500" t="str">
        <f>IF('VENDOR INFORMATION'!$B$13="Germany","n/a",'Fields names'!$A$234)</f>
        <v>In Seam</v>
      </c>
      <c r="C194" s="500"/>
      <c r="D194" s="109" t="s">
        <v>284</v>
      </c>
      <c r="E194" s="129"/>
      <c r="F194" s="129"/>
      <c r="G194" s="129"/>
      <c r="H194" s="129"/>
      <c r="I194" s="129"/>
      <c r="J194" s="129"/>
      <c r="K194" s="129"/>
      <c r="L194" s="129"/>
      <c r="M194" s="129"/>
      <c r="N194" s="129"/>
      <c r="O194" s="129"/>
      <c r="P194" s="129"/>
      <c r="Q194" s="129"/>
      <c r="R194" s="129"/>
      <c r="S194" s="129"/>
      <c r="T194" s="129"/>
      <c r="U194" s="129"/>
      <c r="V194" s="129"/>
      <c r="W194" s="151" t="str">
        <f t="shared" si="29"/>
        <v>In Seam: / / / / / / / / / / / / / / / / / /</v>
      </c>
      <c r="X194" s="501" t="str">
        <f t="shared" si="27"/>
        <v>In Seam</v>
      </c>
      <c r="Y194" s="502"/>
      <c r="Z194" s="141" t="str">
        <f t="shared" si="28"/>
        <v>Select</v>
      </c>
      <c r="AA194" s="135">
        <f>IF($D$4='drop down choices'!$EE$4,E194/2.54,IF($D$4='drop down choices'!$EE$5,E194*2.54,0))</f>
        <v>0</v>
      </c>
      <c r="AB194" s="135">
        <f>IF($D$4='drop down choices'!$EE$4,F194/2.54,IF($D$4='drop down choices'!$EE$5,F194*2.54,0))</f>
        <v>0</v>
      </c>
      <c r="AC194" s="135">
        <f>IF($D$4='drop down choices'!$EE$4,G194/2.54,IF($D$4='drop down choices'!$EE$5,G194*2.54,0))</f>
        <v>0</v>
      </c>
      <c r="AD194" s="135">
        <f>IF($D$4='drop down choices'!$EE$4,H194/2.54,IF($D$4='drop down choices'!$EE$5,H194*2.54,0))</f>
        <v>0</v>
      </c>
      <c r="AE194" s="135">
        <f>IF($D$4='drop down choices'!$EE$4,I194/2.54,IF($D$4='drop down choices'!$EE$5,I194*2.54,0))</f>
        <v>0</v>
      </c>
      <c r="AF194" s="135">
        <f>IF($D$4='drop down choices'!$EE$4,J194/2.54,IF($D$4='drop down choices'!$EE$5,J194*2.54,0))</f>
        <v>0</v>
      </c>
      <c r="AG194" s="135">
        <f>IF($D$4='drop down choices'!$EE$4,K194/2.54,IF($D$4='drop down choices'!$EE$5,K194*2.54,0))</f>
        <v>0</v>
      </c>
      <c r="AH194" s="135">
        <f>IF($D$4='drop down choices'!$EE$4,L194/2.54,IF($D$4='drop down choices'!$EE$5,L194*2.54,0))</f>
        <v>0</v>
      </c>
      <c r="AI194" s="135">
        <f>IF($D$4='drop down choices'!$EE$4,M194/2.54,IF($D$4='drop down choices'!$EE$5,M194*2.54,0))</f>
        <v>0</v>
      </c>
      <c r="AJ194" s="135">
        <f>IF($D$4='drop down choices'!$EE$4,N194/2.54,IF($D$4='drop down choices'!$EE$5,N194*2.54,0))</f>
        <v>0</v>
      </c>
      <c r="AK194" s="135">
        <f>IF($D$4='drop down choices'!$EE$4,O194/2.54,IF($D$4='drop down choices'!$EE$5,O194*2.54,0))</f>
        <v>0</v>
      </c>
      <c r="AL194" s="135">
        <f>IF($D$4='drop down choices'!$EE$4,P194/2.54,IF($D$4='drop down choices'!$EE$5,P194*2.54,0))</f>
        <v>0</v>
      </c>
      <c r="AM194" s="135">
        <f>IF($D$4='drop down choices'!$EE$4,Q194/2.54,IF($D$4='drop down choices'!$EE$5,Q194*2.54,0))</f>
        <v>0</v>
      </c>
      <c r="AN194" s="135">
        <f>IF($D$4='drop down choices'!$EE$4,R194/2.54,IF($D$4='drop down choices'!$EE$5,R194*2.54,0))</f>
        <v>0</v>
      </c>
      <c r="AO194" s="135">
        <f>IF($D$4='drop down choices'!$EE$4,S194/2.54,IF($D$4='drop down choices'!$EE$5,S194*2.54,0))</f>
        <v>0</v>
      </c>
      <c r="AP194" s="135">
        <f>IF($D$4='drop down choices'!$EE$4,T194/2.54,IF($D$4='drop down choices'!$EE$5,T194*2.54,0))</f>
        <v>0</v>
      </c>
      <c r="AQ194" s="135">
        <f>IF($D$4='drop down choices'!$EE$4,U194/2.54,IF($D$4='drop down choices'!$EE$5,U194*2.54,0))</f>
        <v>0</v>
      </c>
      <c r="AR194" s="135">
        <f>IF($D$4='drop down choices'!$EE$4,V194/2.54,IF($D$4='drop down choices'!$EE$5,V194*2.54,0))</f>
        <v>0</v>
      </c>
    </row>
    <row r="195" spans="1:44" s="107" customFormat="1" ht="25.9" customHeight="1">
      <c r="A195" s="105"/>
      <c r="B195" s="500" t="str">
        <f>IF('VENDOR INFORMATION'!$B$13="Germany","n/a",'Fields names'!$A$235)</f>
        <v>Out Seam</v>
      </c>
      <c r="C195" s="500"/>
      <c r="D195" s="109" t="s">
        <v>284</v>
      </c>
      <c r="E195" s="130"/>
      <c r="F195" s="130"/>
      <c r="G195" s="130"/>
      <c r="H195" s="130"/>
      <c r="I195" s="130"/>
      <c r="J195" s="130"/>
      <c r="K195" s="130"/>
      <c r="L195" s="130"/>
      <c r="M195" s="130"/>
      <c r="N195" s="130"/>
      <c r="O195" s="130"/>
      <c r="P195" s="130"/>
      <c r="Q195" s="130"/>
      <c r="R195" s="130"/>
      <c r="S195" s="130"/>
      <c r="T195" s="130"/>
      <c r="U195" s="130"/>
      <c r="V195" s="130"/>
      <c r="W195" s="151" t="str">
        <f t="shared" si="29"/>
        <v>Out Seam: / / / / / / / / / / / / / / / / / /</v>
      </c>
      <c r="X195" s="501" t="str">
        <f t="shared" si="27"/>
        <v>Out Seam</v>
      </c>
      <c r="Y195" s="502"/>
      <c r="Z195" s="141" t="str">
        <f t="shared" si="28"/>
        <v>Select</v>
      </c>
      <c r="AA195" s="138">
        <f>IF($D$4='drop down choices'!$EE$4,E195/2.54,IF($D$4='drop down choices'!$EE$5,E195*2.54,0))</f>
        <v>0</v>
      </c>
      <c r="AB195" s="138">
        <f>IF($D$4='drop down choices'!$EE$4,F195/2.54,IF($D$4='drop down choices'!$EE$5,F195*2.54,0))</f>
        <v>0</v>
      </c>
      <c r="AC195" s="138">
        <f>IF($D$4='drop down choices'!$EE$4,G195/2.54,IF($D$4='drop down choices'!$EE$5,G195*2.54,0))</f>
        <v>0</v>
      </c>
      <c r="AD195" s="138">
        <f>IF($D$4='drop down choices'!$EE$4,H195/2.54,IF($D$4='drop down choices'!$EE$5,H195*2.54,0))</f>
        <v>0</v>
      </c>
      <c r="AE195" s="138">
        <f>IF($D$4='drop down choices'!$EE$4,I195/2.54,IF($D$4='drop down choices'!$EE$5,I195*2.54,0))</f>
        <v>0</v>
      </c>
      <c r="AF195" s="138">
        <f>IF($D$4='drop down choices'!$EE$4,J195/2.54,IF($D$4='drop down choices'!$EE$5,J195*2.54,0))</f>
        <v>0</v>
      </c>
      <c r="AG195" s="138">
        <f>IF($D$4='drop down choices'!$EE$4,K195/2.54,IF($D$4='drop down choices'!$EE$5,K195*2.54,0))</f>
        <v>0</v>
      </c>
      <c r="AH195" s="138">
        <f>IF($D$4='drop down choices'!$EE$4,L195/2.54,IF($D$4='drop down choices'!$EE$5,L195*2.54,0))</f>
        <v>0</v>
      </c>
      <c r="AI195" s="138">
        <f>IF($D$4='drop down choices'!$EE$4,M195/2.54,IF($D$4='drop down choices'!$EE$5,M195*2.54,0))</f>
        <v>0</v>
      </c>
      <c r="AJ195" s="138">
        <f>IF($D$4='drop down choices'!$EE$4,N195/2.54,IF($D$4='drop down choices'!$EE$5,N195*2.54,0))</f>
        <v>0</v>
      </c>
      <c r="AK195" s="138">
        <f>IF($D$4='drop down choices'!$EE$4,O195/2.54,IF($D$4='drop down choices'!$EE$5,O195*2.54,0))</f>
        <v>0</v>
      </c>
      <c r="AL195" s="138">
        <f>IF($D$4='drop down choices'!$EE$4,P195/2.54,IF($D$4='drop down choices'!$EE$5,P195*2.54,0))</f>
        <v>0</v>
      </c>
      <c r="AM195" s="138">
        <f>IF($D$4='drop down choices'!$EE$4,Q195/2.54,IF($D$4='drop down choices'!$EE$5,Q195*2.54,0))</f>
        <v>0</v>
      </c>
      <c r="AN195" s="138">
        <f>IF($D$4='drop down choices'!$EE$4,R195/2.54,IF($D$4='drop down choices'!$EE$5,R195*2.54,0))</f>
        <v>0</v>
      </c>
      <c r="AO195" s="138">
        <f>IF($D$4='drop down choices'!$EE$4,S195/2.54,IF($D$4='drop down choices'!$EE$5,S195*2.54,0))</f>
        <v>0</v>
      </c>
      <c r="AP195" s="138">
        <f>IF($D$4='drop down choices'!$EE$4,T195/2.54,IF($D$4='drop down choices'!$EE$5,T195*2.54,0))</f>
        <v>0</v>
      </c>
      <c r="AQ195" s="138">
        <f>IF($D$4='drop down choices'!$EE$4,U195/2.54,IF($D$4='drop down choices'!$EE$5,U195*2.54,0))</f>
        <v>0</v>
      </c>
      <c r="AR195" s="138">
        <f>IF($D$4='drop down choices'!$EE$4,V195/2.54,IF($D$4='drop down choices'!$EE$5,V195*2.54,0))</f>
        <v>0</v>
      </c>
    </row>
    <row r="202" spans="1:44">
      <c r="A202" s="315"/>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c r="AA202" s="315"/>
      <c r="AB202" s="315"/>
      <c r="AC202" s="315"/>
      <c r="AD202" s="315"/>
      <c r="AE202" s="315"/>
      <c r="AF202" s="315"/>
      <c r="AG202" s="315"/>
      <c r="AH202" s="315"/>
      <c r="AI202" s="315"/>
      <c r="AJ202" s="315"/>
      <c r="AK202" s="315"/>
      <c r="AL202" s="315"/>
      <c r="AM202" s="315"/>
      <c r="AN202" s="315"/>
      <c r="AO202" s="315"/>
      <c r="AP202" s="315"/>
      <c r="AQ202" s="315"/>
      <c r="AR202" s="315"/>
    </row>
    <row r="203" spans="1:44" ht="10.5" customHeight="1">
      <c r="A203" s="31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5"/>
      <c r="AN203" s="315"/>
      <c r="AO203" s="315"/>
      <c r="AP203" s="315"/>
      <c r="AQ203" s="315"/>
      <c r="AR203" s="315"/>
    </row>
    <row r="204" spans="1:44" s="106" customFormat="1" ht="15" customHeight="1">
      <c r="A204" s="105"/>
      <c r="B204" s="131" t="e">
        <f>'PRODUCT INFORMATION'!#REF!</f>
        <v>#REF!</v>
      </c>
      <c r="C204" s="139" t="str">
        <f>'Fields names'!$A$179</f>
        <v>Unit</v>
      </c>
      <c r="D204" s="109" t="s">
        <v>2027</v>
      </c>
      <c r="E204" s="108"/>
      <c r="F204" s="108"/>
      <c r="G204" s="108"/>
      <c r="H204" s="131"/>
      <c r="I204" s="131"/>
      <c r="J204" s="131"/>
      <c r="K204" s="131"/>
      <c r="L204" s="131"/>
      <c r="M204" s="131"/>
      <c r="N204" s="132"/>
      <c r="O204" s="132"/>
      <c r="P204" s="132"/>
      <c r="Q204" s="132"/>
      <c r="R204" s="132"/>
      <c r="S204" s="132"/>
      <c r="T204" s="132"/>
      <c r="U204" s="132"/>
      <c r="V204" s="132"/>
      <c r="W204" s="149" t="s">
        <v>1495</v>
      </c>
      <c r="X204" s="105"/>
      <c r="Y204" s="139" t="str">
        <f>C204</f>
        <v>Unit</v>
      </c>
      <c r="Z204" s="133" t="str">
        <f>IF(D204='drop down choices'!EE204,'drop down choices'!EE205,IF(D204='drop down choices'!EE205,'drop down choices'!EE204,"n/a"))</f>
        <v>n/a</v>
      </c>
      <c r="AC204" s="107"/>
      <c r="AD204" s="105"/>
      <c r="AE204" s="105"/>
      <c r="AF204" s="105"/>
      <c r="AG204" s="105"/>
      <c r="AH204" s="105"/>
      <c r="AI204" s="105"/>
      <c r="AJ204" s="105"/>
      <c r="AK204" s="105"/>
      <c r="AL204" s="105"/>
      <c r="AM204" s="105"/>
      <c r="AN204" s="105"/>
      <c r="AO204" s="105"/>
      <c r="AP204" s="105"/>
      <c r="AQ204" s="105"/>
      <c r="AR204" s="105"/>
    </row>
    <row r="205" spans="1:44" s="106" customFormat="1" ht="6" customHeight="1" thickBot="1">
      <c r="A205" s="105"/>
      <c r="B205" s="131"/>
      <c r="C205" s="131"/>
      <c r="D205" s="131"/>
      <c r="E205" s="131"/>
      <c r="F205" s="131"/>
      <c r="G205" s="131"/>
      <c r="H205" s="131"/>
      <c r="I205" s="131"/>
      <c r="J205" s="131"/>
      <c r="K205" s="131"/>
      <c r="L205" s="131"/>
      <c r="M205" s="131"/>
      <c r="N205" s="132"/>
      <c r="O205" s="132"/>
      <c r="P205" s="132"/>
      <c r="Q205" s="132"/>
      <c r="R205" s="132"/>
      <c r="S205" s="132"/>
      <c r="T205" s="132"/>
      <c r="U205" s="132"/>
      <c r="V205" s="132"/>
      <c r="W205" s="150" t="s">
        <v>2281</v>
      </c>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row>
    <row r="206" spans="1:44" s="107" customFormat="1" ht="23.25" customHeight="1">
      <c r="A206" s="105"/>
      <c r="B206" s="503" t="str">
        <f>IF('VENDOR INFORMATION'!$B$13="Germany","n/a",'Fields names'!$A$193)</f>
        <v>SIZE</v>
      </c>
      <c r="C206" s="504"/>
      <c r="D206" s="126" t="str">
        <f>IF('VENDOR INFORMATION'!$B$13="Germany","n/a",'Fields names'!$A$69)</f>
        <v>Type</v>
      </c>
      <c r="E206" s="126"/>
      <c r="F206" s="126"/>
      <c r="G206" s="126"/>
      <c r="H206" s="126"/>
      <c r="I206" s="126"/>
      <c r="J206" s="126"/>
      <c r="K206" s="126"/>
      <c r="L206" s="126"/>
      <c r="M206" s="126"/>
      <c r="N206" s="127"/>
      <c r="O206" s="127"/>
      <c r="P206" s="127"/>
      <c r="Q206" s="127"/>
      <c r="R206" s="127"/>
      <c r="S206" s="127"/>
      <c r="T206" s="127"/>
      <c r="U206" s="127"/>
      <c r="V206" s="127"/>
      <c r="W206" s="149" t="s">
        <v>2282</v>
      </c>
      <c r="X206" s="505" t="str">
        <f t="shared" ref="X206:X215" si="30">B206</f>
        <v>SIZE</v>
      </c>
      <c r="Y206" s="506"/>
      <c r="Z206" s="140" t="str">
        <f t="shared" ref="Z206:Z215" si="31">D206</f>
        <v>Type</v>
      </c>
      <c r="AA206" s="134">
        <f>IF('VENDOR INFORMATION'!$B$13="Germany","n/a",E206)</f>
        <v>0</v>
      </c>
      <c r="AB206" s="134">
        <f>IF('VENDOR INFORMATION'!$B$13="Germany","n/a",F206)</f>
        <v>0</v>
      </c>
      <c r="AC206" s="134">
        <f>IF('VENDOR INFORMATION'!$B$13="Germany","n/a",G206)</f>
        <v>0</v>
      </c>
      <c r="AD206" s="134">
        <f>IF('VENDOR INFORMATION'!$B$13="Germany","n/a",H206)</f>
        <v>0</v>
      </c>
      <c r="AE206" s="134">
        <f>IF('VENDOR INFORMATION'!$B$13="Germany","n/a",I206)</f>
        <v>0</v>
      </c>
      <c r="AF206" s="134">
        <f>IF('VENDOR INFORMATION'!$B$13="Germany","n/a",J206)</f>
        <v>0</v>
      </c>
      <c r="AG206" s="134">
        <f>IF('VENDOR INFORMATION'!$B$13="Germany","n/a",K206)</f>
        <v>0</v>
      </c>
      <c r="AH206" s="134">
        <f>IF('VENDOR INFORMATION'!$B$13="Germany","n/a",L206)</f>
        <v>0</v>
      </c>
      <c r="AI206" s="134">
        <f>IF('VENDOR INFORMATION'!$B$13="Germany","n/a",M206)</f>
        <v>0</v>
      </c>
      <c r="AJ206" s="134">
        <f>IF('VENDOR INFORMATION'!$B$13="Germany","n/a",N206)</f>
        <v>0</v>
      </c>
      <c r="AK206" s="134">
        <f>IF('VENDOR INFORMATION'!$B$13="Germany","n/a",O206)</f>
        <v>0</v>
      </c>
      <c r="AL206" s="134">
        <f>IF('VENDOR INFORMATION'!$B$13="Germany","n/a",P206)</f>
        <v>0</v>
      </c>
      <c r="AM206" s="134">
        <f>IF('VENDOR INFORMATION'!$B$13="Germany","n/a",Q206)</f>
        <v>0</v>
      </c>
      <c r="AN206" s="134">
        <f>IF('VENDOR INFORMATION'!$B$13="Germany","n/a",R206)</f>
        <v>0</v>
      </c>
      <c r="AO206" s="134">
        <f>IF('VENDOR INFORMATION'!$B$13="Germany","n/a",S206)</f>
        <v>0</v>
      </c>
      <c r="AP206" s="134">
        <f>IF('VENDOR INFORMATION'!$B$13="Germany","n/a",T206)</f>
        <v>0</v>
      </c>
      <c r="AQ206" s="134">
        <f>IF('VENDOR INFORMATION'!$B$13="Germany","n/a",U206)</f>
        <v>0</v>
      </c>
      <c r="AR206" s="134">
        <f>IF('VENDOR INFORMATION'!$B$13="Germany","n/a",V206)</f>
        <v>0</v>
      </c>
    </row>
    <row r="207" spans="1:44" s="107" customFormat="1" ht="25.9" customHeight="1">
      <c r="A207" s="105"/>
      <c r="B207" s="500" t="str">
        <f>IF('VENDOR INFORMATION'!$B$13="Germany","n/a",'Fields names'!$A$227)</f>
        <v>Shoulder</v>
      </c>
      <c r="C207" s="500"/>
      <c r="D207" s="109" t="s">
        <v>284</v>
      </c>
      <c r="E207" s="128"/>
      <c r="F207" s="128"/>
      <c r="G207" s="128"/>
      <c r="H207" s="128"/>
      <c r="I207" s="128"/>
      <c r="J207" s="128"/>
      <c r="K207" s="128"/>
      <c r="L207" s="128"/>
      <c r="M207" s="128"/>
      <c r="N207" s="128"/>
      <c r="O207" s="128"/>
      <c r="P207" s="128"/>
      <c r="Q207" s="128"/>
      <c r="R207" s="128"/>
      <c r="S207" s="128"/>
      <c r="T207" s="128"/>
      <c r="U207" s="128"/>
      <c r="V207" s="128"/>
      <c r="W207" s="151" t="str">
        <f>_xlfn.CONCAT(B207,$W$6,$E$6,$W$5,E207,$W$4,$F$6,$W$5,F207,$W$4,$G$6,$W$5,G207,$W$4,$H$6,$W$5,H207,$W$4,$I$6,$W$5,I207,$W$4,$J$6,$W$5,J207,$W$4,$K$6,$W$5,K207,$W$4,$L$6,$W$5,L207,$W$4,$M$6,$W$5,M207,$W$4,$N$6,$W$5,N207,$W$4,$O$6,$W$5,O207,$W$4,$P$6,$W$5,P207,$W$4,$Q$6,$W$5,Q207,$W$4,$R$6,$W$5,R207,$W$4,$S$6,$W$5,S207,$W$4,$T$6,$W$5,T207,$W$4,$U$6,$W$5,U207,$W$4,$V$6,$W$5,V207)</f>
        <v>Shoulder: / / / / / / / / / / / / / / / / / /</v>
      </c>
      <c r="X207" s="501" t="str">
        <f t="shared" si="30"/>
        <v>Shoulder</v>
      </c>
      <c r="Y207" s="502"/>
      <c r="Z207" s="141" t="str">
        <f t="shared" si="31"/>
        <v>Select</v>
      </c>
      <c r="AA207" s="135">
        <f>IF($D$4='drop down choices'!$EE$4,E207/2.54,IF($D$4='drop down choices'!$EE$5,E207*2.54,0))</f>
        <v>0</v>
      </c>
      <c r="AB207" s="135">
        <f>IF($D$4='drop down choices'!$EE$4,F207/2.54,IF($D$4='drop down choices'!$EE$5,F207*2.54,0))</f>
        <v>0</v>
      </c>
      <c r="AC207" s="135">
        <f>IF($D$4='drop down choices'!$EE$4,G207/2.54,IF($D$4='drop down choices'!$EE$5,G207*2.54,0))</f>
        <v>0</v>
      </c>
      <c r="AD207" s="135">
        <f>IF($D$4='drop down choices'!$EE$4,H207/2.54,IF($D$4='drop down choices'!$EE$5,H207*2.54,0))</f>
        <v>0</v>
      </c>
      <c r="AE207" s="135">
        <f>IF($D$4='drop down choices'!$EE$4,I207/2.54,IF($D$4='drop down choices'!$EE$5,I207*2.54,0))</f>
        <v>0</v>
      </c>
      <c r="AF207" s="135">
        <f>IF($D$4='drop down choices'!$EE$4,J207/2.54,IF($D$4='drop down choices'!$EE$5,J207*2.54,0))</f>
        <v>0</v>
      </c>
      <c r="AG207" s="135">
        <f>IF($D$4='drop down choices'!$EE$4,K207/2.54,IF($D$4='drop down choices'!$EE$5,K207*2.54,0))</f>
        <v>0</v>
      </c>
      <c r="AH207" s="135">
        <f>IF($D$4='drop down choices'!$EE$4,L207/2.54,IF($D$4='drop down choices'!$EE$5,L207*2.54,0))</f>
        <v>0</v>
      </c>
      <c r="AI207" s="135">
        <f>IF($D$4='drop down choices'!$EE$4,M207/2.54,IF($D$4='drop down choices'!$EE$5,M207*2.54,0))</f>
        <v>0</v>
      </c>
      <c r="AJ207" s="135">
        <f>IF($D$4='drop down choices'!$EE$4,N207/2.54,IF($D$4='drop down choices'!$EE$5,N207*2.54,0))</f>
        <v>0</v>
      </c>
      <c r="AK207" s="135">
        <f>IF($D$4='drop down choices'!$EE$4,O207/2.54,IF($D$4='drop down choices'!$EE$5,O207*2.54,0))</f>
        <v>0</v>
      </c>
      <c r="AL207" s="135">
        <f>IF($D$4='drop down choices'!$EE$4,P207/2.54,IF($D$4='drop down choices'!$EE$5,P207*2.54,0))</f>
        <v>0</v>
      </c>
      <c r="AM207" s="135">
        <f>IF($D$4='drop down choices'!$EE$4,Q207/2.54,IF($D$4='drop down choices'!$EE$5,Q207*2.54,0))</f>
        <v>0</v>
      </c>
      <c r="AN207" s="135">
        <f>IF($D$4='drop down choices'!$EE$4,R207/2.54,IF($D$4='drop down choices'!$EE$5,R207*2.54,0))</f>
        <v>0</v>
      </c>
      <c r="AO207" s="135">
        <f>IF($D$4='drop down choices'!$EE$4,S207/2.54,IF($D$4='drop down choices'!$EE$5,S207*2.54,0))</f>
        <v>0</v>
      </c>
      <c r="AP207" s="135">
        <f>IF($D$4='drop down choices'!$EE$4,T207/2.54,IF($D$4='drop down choices'!$EE$5,T207*2.54,0))</f>
        <v>0</v>
      </c>
      <c r="AQ207" s="135">
        <f>IF($D$4='drop down choices'!$EE$4,U207/2.54,IF($D$4='drop down choices'!$EE$5,U207*2.54,0))</f>
        <v>0</v>
      </c>
      <c r="AR207" s="135">
        <f>IF($D$4='drop down choices'!$EE$4,V207/2.54,IF($D$4='drop down choices'!$EE$5,V207*2.54,0))</f>
        <v>0</v>
      </c>
    </row>
    <row r="208" spans="1:44" s="107" customFormat="1" ht="25.9" customHeight="1">
      <c r="A208" s="105"/>
      <c r="B208" s="500" t="str">
        <f>IF('VENDOR INFORMATION'!$B$13="Germany","n/a",'Fields names'!$A$228)</f>
        <v>Chest/Bust</v>
      </c>
      <c r="C208" s="500"/>
      <c r="D208" s="109" t="s">
        <v>284</v>
      </c>
      <c r="E208" s="129"/>
      <c r="F208" s="129"/>
      <c r="G208" s="129"/>
      <c r="H208" s="129"/>
      <c r="I208" s="129"/>
      <c r="J208" s="129"/>
      <c r="K208" s="129"/>
      <c r="L208" s="129"/>
      <c r="M208" s="129"/>
      <c r="N208" s="129"/>
      <c r="O208" s="129"/>
      <c r="P208" s="129"/>
      <c r="Q208" s="129"/>
      <c r="R208" s="129"/>
      <c r="S208" s="129"/>
      <c r="T208" s="129"/>
      <c r="U208" s="129"/>
      <c r="V208" s="129"/>
      <c r="W208" s="151" t="str">
        <f t="shared" ref="W208:W215" si="32">_xlfn.CONCAT(B208,$W$6,$E$6,$W$5,E208,$W$4,$F$6,$W$5,F208,$W$4,$G$6,$W$5,G208,$W$4,$H$6,$W$5,H208,$W$4,$I$6,$W$5,I208,$W$4,$J$6,$W$5,J208,$W$4,$K$6,$W$5,K208,$W$4,$L$6,$W$5,L208,$W$4,$M$6,$W$5,M208,$W$4,$N$6,$W$5,N208,$W$4,$O$6,$W$5,O208,$W$4,$P$6,$W$5,P208,$W$4,$Q$6,$W$5,Q208,$W$4,$R$6,$W$5,R208,$W$4,$S$6,$W$5,S208,$W$4,$T$6,$W$5,T208,$W$4,$U$6,$W$5,U208,$W$4,$V$6,$W$5,V208)</f>
        <v>Chest/Bust: / / / / / / / / / / / / / / / / / /</v>
      </c>
      <c r="X208" s="501" t="str">
        <f t="shared" si="30"/>
        <v>Chest/Bust</v>
      </c>
      <c r="Y208" s="502"/>
      <c r="Z208" s="141" t="str">
        <f t="shared" si="31"/>
        <v>Select</v>
      </c>
      <c r="AA208" s="135">
        <f>IF($D$4='drop down choices'!$EE$4,E208/2.54,IF($D$4='drop down choices'!$EE$5,E208*2.54,0))</f>
        <v>0</v>
      </c>
      <c r="AB208" s="135">
        <f>IF($D$4='drop down choices'!$EE$4,F208/2.54,IF($D$4='drop down choices'!$EE$5,F208*2.54,0))</f>
        <v>0</v>
      </c>
      <c r="AC208" s="135">
        <f>IF($D$4='drop down choices'!$EE$4,G208/2.54,IF($D$4='drop down choices'!$EE$5,G208*2.54,0))</f>
        <v>0</v>
      </c>
      <c r="AD208" s="135">
        <f>IF($D$4='drop down choices'!$EE$4,H208/2.54,IF($D$4='drop down choices'!$EE$5,H208*2.54,0))</f>
        <v>0</v>
      </c>
      <c r="AE208" s="135">
        <f>IF($D$4='drop down choices'!$EE$4,I208/2.54,IF($D$4='drop down choices'!$EE$5,I208*2.54,0))</f>
        <v>0</v>
      </c>
      <c r="AF208" s="135">
        <f>IF($D$4='drop down choices'!$EE$4,J208/2.54,IF($D$4='drop down choices'!$EE$5,J208*2.54,0))</f>
        <v>0</v>
      </c>
      <c r="AG208" s="135">
        <f>IF($D$4='drop down choices'!$EE$4,K208/2.54,IF($D$4='drop down choices'!$EE$5,K208*2.54,0))</f>
        <v>0</v>
      </c>
      <c r="AH208" s="135">
        <f>IF($D$4='drop down choices'!$EE$4,L208/2.54,IF($D$4='drop down choices'!$EE$5,L208*2.54,0))</f>
        <v>0</v>
      </c>
      <c r="AI208" s="135">
        <f>IF($D$4='drop down choices'!$EE$4,M208/2.54,IF($D$4='drop down choices'!$EE$5,M208*2.54,0))</f>
        <v>0</v>
      </c>
      <c r="AJ208" s="135">
        <f>IF($D$4='drop down choices'!$EE$4,N208/2.54,IF($D$4='drop down choices'!$EE$5,N208*2.54,0))</f>
        <v>0</v>
      </c>
      <c r="AK208" s="135">
        <f>IF($D$4='drop down choices'!$EE$4,O208/2.54,IF($D$4='drop down choices'!$EE$5,O208*2.54,0))</f>
        <v>0</v>
      </c>
      <c r="AL208" s="135">
        <f>IF($D$4='drop down choices'!$EE$4,P208/2.54,IF($D$4='drop down choices'!$EE$5,P208*2.54,0))</f>
        <v>0</v>
      </c>
      <c r="AM208" s="135">
        <f>IF($D$4='drop down choices'!$EE$4,Q208/2.54,IF($D$4='drop down choices'!$EE$5,Q208*2.54,0))</f>
        <v>0</v>
      </c>
      <c r="AN208" s="135">
        <f>IF($D$4='drop down choices'!$EE$4,R208/2.54,IF($D$4='drop down choices'!$EE$5,R208*2.54,0))</f>
        <v>0</v>
      </c>
      <c r="AO208" s="135">
        <f>IF($D$4='drop down choices'!$EE$4,S208/2.54,IF($D$4='drop down choices'!$EE$5,S208*2.54,0))</f>
        <v>0</v>
      </c>
      <c r="AP208" s="135">
        <f>IF($D$4='drop down choices'!$EE$4,T208/2.54,IF($D$4='drop down choices'!$EE$5,T208*2.54,0))</f>
        <v>0</v>
      </c>
      <c r="AQ208" s="135">
        <f>IF($D$4='drop down choices'!$EE$4,U208/2.54,IF($D$4='drop down choices'!$EE$5,U208*2.54,0))</f>
        <v>0</v>
      </c>
      <c r="AR208" s="135">
        <f>IF($D$4='drop down choices'!$EE$4,V208/2.54,IF($D$4='drop down choices'!$EE$5,V208*2.54,0))</f>
        <v>0</v>
      </c>
    </row>
    <row r="209" spans="1:44" s="107" customFormat="1" ht="25.9" customHeight="1">
      <c r="A209" s="105"/>
      <c r="B209" s="500" t="str">
        <f>IF('VENDOR INFORMATION'!$B$13="Germany","n/a",'Fields names'!$A$229)</f>
        <v>Waist</v>
      </c>
      <c r="C209" s="500"/>
      <c r="D209" s="109" t="s">
        <v>284</v>
      </c>
      <c r="E209" s="129"/>
      <c r="F209" s="129"/>
      <c r="G209" s="129"/>
      <c r="H209" s="129"/>
      <c r="I209" s="129"/>
      <c r="J209" s="129"/>
      <c r="K209" s="129"/>
      <c r="L209" s="129"/>
      <c r="M209" s="129"/>
      <c r="N209" s="129"/>
      <c r="O209" s="129"/>
      <c r="P209" s="129"/>
      <c r="Q209" s="129"/>
      <c r="R209" s="129"/>
      <c r="S209" s="129"/>
      <c r="T209" s="129"/>
      <c r="U209" s="129"/>
      <c r="V209" s="129"/>
      <c r="W209" s="151" t="str">
        <f t="shared" si="32"/>
        <v>Waist: / / / / / / / / / / / / / / / / / /</v>
      </c>
      <c r="X209" s="501" t="str">
        <f t="shared" si="30"/>
        <v>Waist</v>
      </c>
      <c r="Y209" s="502"/>
      <c r="Z209" s="141" t="str">
        <f t="shared" si="31"/>
        <v>Select</v>
      </c>
      <c r="AA209" s="135">
        <f>IF($D$4='drop down choices'!$EE$4,E209/2.54,IF($D$4='drop down choices'!$EE$5,E209*2.54,0))</f>
        <v>0</v>
      </c>
      <c r="AB209" s="135">
        <f>IF($D$4='drop down choices'!$EE$4,F209/2.54,IF($D$4='drop down choices'!$EE$5,F209*2.54,0))</f>
        <v>0</v>
      </c>
      <c r="AC209" s="135">
        <f>IF($D$4='drop down choices'!$EE$4,G209/2.54,IF($D$4='drop down choices'!$EE$5,G209*2.54,0))</f>
        <v>0</v>
      </c>
      <c r="AD209" s="135">
        <f>IF($D$4='drop down choices'!$EE$4,H209/2.54,IF($D$4='drop down choices'!$EE$5,H209*2.54,0))</f>
        <v>0</v>
      </c>
      <c r="AE209" s="135">
        <f>IF($D$4='drop down choices'!$EE$4,I209/2.54,IF($D$4='drop down choices'!$EE$5,I209*2.54,0))</f>
        <v>0</v>
      </c>
      <c r="AF209" s="135">
        <f>IF($D$4='drop down choices'!$EE$4,J209/2.54,IF($D$4='drop down choices'!$EE$5,J209*2.54,0))</f>
        <v>0</v>
      </c>
      <c r="AG209" s="135">
        <f>IF($D$4='drop down choices'!$EE$4,K209/2.54,IF($D$4='drop down choices'!$EE$5,K209*2.54,0))</f>
        <v>0</v>
      </c>
      <c r="AH209" s="135">
        <f>IF($D$4='drop down choices'!$EE$4,L209/2.54,IF($D$4='drop down choices'!$EE$5,L209*2.54,0))</f>
        <v>0</v>
      </c>
      <c r="AI209" s="135">
        <f>IF($D$4='drop down choices'!$EE$4,M209/2.54,IF($D$4='drop down choices'!$EE$5,M209*2.54,0))</f>
        <v>0</v>
      </c>
      <c r="AJ209" s="135">
        <f>IF($D$4='drop down choices'!$EE$4,N209/2.54,IF($D$4='drop down choices'!$EE$5,N209*2.54,0))</f>
        <v>0</v>
      </c>
      <c r="AK209" s="135">
        <f>IF($D$4='drop down choices'!$EE$4,O209/2.54,IF($D$4='drop down choices'!$EE$5,O209*2.54,0))</f>
        <v>0</v>
      </c>
      <c r="AL209" s="135">
        <f>IF($D$4='drop down choices'!$EE$4,P209/2.54,IF($D$4='drop down choices'!$EE$5,P209*2.54,0))</f>
        <v>0</v>
      </c>
      <c r="AM209" s="135">
        <f>IF($D$4='drop down choices'!$EE$4,Q209/2.54,IF($D$4='drop down choices'!$EE$5,Q209*2.54,0))</f>
        <v>0</v>
      </c>
      <c r="AN209" s="135">
        <f>IF($D$4='drop down choices'!$EE$4,R209/2.54,IF($D$4='drop down choices'!$EE$5,R209*2.54,0))</f>
        <v>0</v>
      </c>
      <c r="AO209" s="135">
        <f>IF($D$4='drop down choices'!$EE$4,S209/2.54,IF($D$4='drop down choices'!$EE$5,S209*2.54,0))</f>
        <v>0</v>
      </c>
      <c r="AP209" s="135">
        <f>IF($D$4='drop down choices'!$EE$4,T209/2.54,IF($D$4='drop down choices'!$EE$5,T209*2.54,0))</f>
        <v>0</v>
      </c>
      <c r="AQ209" s="135">
        <f>IF($D$4='drop down choices'!$EE$4,U209/2.54,IF($D$4='drop down choices'!$EE$5,U209*2.54,0))</f>
        <v>0</v>
      </c>
      <c r="AR209" s="135">
        <f>IF($D$4='drop down choices'!$EE$4,V209/2.54,IF($D$4='drop down choices'!$EE$5,V209*2.54,0))</f>
        <v>0</v>
      </c>
    </row>
    <row r="210" spans="1:44" s="107" customFormat="1" ht="25.9" customHeight="1">
      <c r="A210" s="105"/>
      <c r="B210" s="500" t="str">
        <f>IF('VENDOR INFORMATION'!$B$13="Germany","n/a",'Fields names'!$A$230)</f>
        <v>Hip</v>
      </c>
      <c r="C210" s="500"/>
      <c r="D210" s="109" t="s">
        <v>284</v>
      </c>
      <c r="E210" s="129"/>
      <c r="F210" s="129"/>
      <c r="G210" s="129"/>
      <c r="H210" s="129"/>
      <c r="I210" s="129"/>
      <c r="J210" s="129"/>
      <c r="K210" s="129"/>
      <c r="L210" s="129"/>
      <c r="M210" s="129"/>
      <c r="N210" s="129"/>
      <c r="O210" s="129"/>
      <c r="P210" s="129"/>
      <c r="Q210" s="129"/>
      <c r="R210" s="129"/>
      <c r="S210" s="129"/>
      <c r="T210" s="129"/>
      <c r="U210" s="129"/>
      <c r="V210" s="129"/>
      <c r="W210" s="151" t="str">
        <f t="shared" si="32"/>
        <v>Hip: / / / / / / / / / / / / / / / / / /</v>
      </c>
      <c r="X210" s="501" t="str">
        <f t="shared" si="30"/>
        <v>Hip</v>
      </c>
      <c r="Y210" s="502"/>
      <c r="Z210" s="141" t="str">
        <f t="shared" si="31"/>
        <v>Select</v>
      </c>
      <c r="AA210" s="135">
        <f>IF($D$4='drop down choices'!$EE$4,E210/2.54,IF($D$4='drop down choices'!$EE$5,E210*2.54,0))</f>
        <v>0</v>
      </c>
      <c r="AB210" s="135">
        <f>IF($D$4='drop down choices'!$EE$4,F210/2.54,IF($D$4='drop down choices'!$EE$5,F210*2.54,0))</f>
        <v>0</v>
      </c>
      <c r="AC210" s="135">
        <f>IF($D$4='drop down choices'!$EE$4,G210/2.54,IF($D$4='drop down choices'!$EE$5,G210*2.54,0))</f>
        <v>0</v>
      </c>
      <c r="AD210" s="135">
        <f>IF($D$4='drop down choices'!$EE$4,H210/2.54,IF($D$4='drop down choices'!$EE$5,H210*2.54,0))</f>
        <v>0</v>
      </c>
      <c r="AE210" s="135">
        <f>IF($D$4='drop down choices'!$EE$4,I210/2.54,IF($D$4='drop down choices'!$EE$5,I210*2.54,0))</f>
        <v>0</v>
      </c>
      <c r="AF210" s="135">
        <f>IF($D$4='drop down choices'!$EE$4,J210/2.54,IF($D$4='drop down choices'!$EE$5,J210*2.54,0))</f>
        <v>0</v>
      </c>
      <c r="AG210" s="135">
        <f>IF($D$4='drop down choices'!$EE$4,K210/2.54,IF($D$4='drop down choices'!$EE$5,K210*2.54,0))</f>
        <v>0</v>
      </c>
      <c r="AH210" s="135">
        <f>IF($D$4='drop down choices'!$EE$4,L210/2.54,IF($D$4='drop down choices'!$EE$5,L210*2.54,0))</f>
        <v>0</v>
      </c>
      <c r="AI210" s="135">
        <f>IF($D$4='drop down choices'!$EE$4,M210/2.54,IF($D$4='drop down choices'!$EE$5,M210*2.54,0))</f>
        <v>0</v>
      </c>
      <c r="AJ210" s="135">
        <f>IF($D$4='drop down choices'!$EE$4,N210/2.54,IF($D$4='drop down choices'!$EE$5,N210*2.54,0))</f>
        <v>0</v>
      </c>
      <c r="AK210" s="135">
        <f>IF($D$4='drop down choices'!$EE$4,O210/2.54,IF($D$4='drop down choices'!$EE$5,O210*2.54,0))</f>
        <v>0</v>
      </c>
      <c r="AL210" s="135">
        <f>IF($D$4='drop down choices'!$EE$4,P210/2.54,IF($D$4='drop down choices'!$EE$5,P210*2.54,0))</f>
        <v>0</v>
      </c>
      <c r="AM210" s="135">
        <f>IF($D$4='drop down choices'!$EE$4,Q210/2.54,IF($D$4='drop down choices'!$EE$5,Q210*2.54,0))</f>
        <v>0</v>
      </c>
      <c r="AN210" s="135">
        <f>IF($D$4='drop down choices'!$EE$4,R210/2.54,IF($D$4='drop down choices'!$EE$5,R210*2.54,0))</f>
        <v>0</v>
      </c>
      <c r="AO210" s="135">
        <f>IF($D$4='drop down choices'!$EE$4,S210/2.54,IF($D$4='drop down choices'!$EE$5,S210*2.54,0))</f>
        <v>0</v>
      </c>
      <c r="AP210" s="135">
        <f>IF($D$4='drop down choices'!$EE$4,T210/2.54,IF($D$4='drop down choices'!$EE$5,T210*2.54,0))</f>
        <v>0</v>
      </c>
      <c r="AQ210" s="135">
        <f>IF($D$4='drop down choices'!$EE$4,U210/2.54,IF($D$4='drop down choices'!$EE$5,U210*2.54,0))</f>
        <v>0</v>
      </c>
      <c r="AR210" s="135">
        <f>IF($D$4='drop down choices'!$EE$4,V210/2.54,IF($D$4='drop down choices'!$EE$5,V210*2.54,0))</f>
        <v>0</v>
      </c>
    </row>
    <row r="211" spans="1:44" s="107" customFormat="1" ht="25.9" customHeight="1">
      <c r="A211" s="105"/>
      <c r="B211" s="500" t="str">
        <f>IF('VENDOR INFORMATION'!$B$13="Germany","n/a",'Fields names'!$A$231)</f>
        <v>Length</v>
      </c>
      <c r="C211" s="500"/>
      <c r="D211" s="109" t="s">
        <v>284</v>
      </c>
      <c r="E211" s="129"/>
      <c r="F211" s="129"/>
      <c r="G211" s="129"/>
      <c r="H211" s="129"/>
      <c r="I211" s="129"/>
      <c r="J211" s="129"/>
      <c r="K211" s="129"/>
      <c r="L211" s="129"/>
      <c r="M211" s="129"/>
      <c r="N211" s="129"/>
      <c r="O211" s="129"/>
      <c r="P211" s="129"/>
      <c r="Q211" s="129"/>
      <c r="R211" s="129"/>
      <c r="S211" s="129"/>
      <c r="T211" s="129"/>
      <c r="U211" s="129"/>
      <c r="V211" s="129"/>
      <c r="W211" s="151" t="str">
        <f t="shared" si="32"/>
        <v>Length: / / / / / / / / / / / / / / / / / /</v>
      </c>
      <c r="X211" s="501" t="str">
        <f t="shared" si="30"/>
        <v>Length</v>
      </c>
      <c r="Y211" s="502"/>
      <c r="Z211" s="141" t="str">
        <f t="shared" si="31"/>
        <v>Select</v>
      </c>
      <c r="AA211" s="135">
        <f>IF($D$4='drop down choices'!$EE$4,E211/2.54,IF($D$4='drop down choices'!$EE$5,E211*2.54,0))</f>
        <v>0</v>
      </c>
      <c r="AB211" s="135">
        <f>IF($D$4='drop down choices'!$EE$4,F211/2.54,IF($D$4='drop down choices'!$EE$5,F211*2.54,0))</f>
        <v>0</v>
      </c>
      <c r="AC211" s="135">
        <f>IF($D$4='drop down choices'!$EE$4,G211/2.54,IF($D$4='drop down choices'!$EE$5,G211*2.54,0))</f>
        <v>0</v>
      </c>
      <c r="AD211" s="135">
        <f>IF($D$4='drop down choices'!$EE$4,H211/2.54,IF($D$4='drop down choices'!$EE$5,H211*2.54,0))</f>
        <v>0</v>
      </c>
      <c r="AE211" s="135">
        <f>IF($D$4='drop down choices'!$EE$4,I211/2.54,IF($D$4='drop down choices'!$EE$5,I211*2.54,0))</f>
        <v>0</v>
      </c>
      <c r="AF211" s="135">
        <f>IF($D$4='drop down choices'!$EE$4,J211/2.54,IF($D$4='drop down choices'!$EE$5,J211*2.54,0))</f>
        <v>0</v>
      </c>
      <c r="AG211" s="135">
        <f>IF($D$4='drop down choices'!$EE$4,K211/2.54,IF($D$4='drop down choices'!$EE$5,K211*2.54,0))</f>
        <v>0</v>
      </c>
      <c r="AH211" s="135">
        <f>IF($D$4='drop down choices'!$EE$4,L211/2.54,IF($D$4='drop down choices'!$EE$5,L211*2.54,0))</f>
        <v>0</v>
      </c>
      <c r="AI211" s="135">
        <f>IF($D$4='drop down choices'!$EE$4,M211/2.54,IF($D$4='drop down choices'!$EE$5,M211*2.54,0))</f>
        <v>0</v>
      </c>
      <c r="AJ211" s="135">
        <f>IF($D$4='drop down choices'!$EE$4,N211/2.54,IF($D$4='drop down choices'!$EE$5,N211*2.54,0))</f>
        <v>0</v>
      </c>
      <c r="AK211" s="135">
        <f>IF($D$4='drop down choices'!$EE$4,O211/2.54,IF($D$4='drop down choices'!$EE$5,O211*2.54,0))</f>
        <v>0</v>
      </c>
      <c r="AL211" s="135">
        <f>IF($D$4='drop down choices'!$EE$4,P211/2.54,IF($D$4='drop down choices'!$EE$5,P211*2.54,0))</f>
        <v>0</v>
      </c>
      <c r="AM211" s="135">
        <f>IF($D$4='drop down choices'!$EE$4,Q211/2.54,IF($D$4='drop down choices'!$EE$5,Q211*2.54,0))</f>
        <v>0</v>
      </c>
      <c r="AN211" s="135">
        <f>IF($D$4='drop down choices'!$EE$4,R211/2.54,IF($D$4='drop down choices'!$EE$5,R211*2.54,0))</f>
        <v>0</v>
      </c>
      <c r="AO211" s="135">
        <f>IF($D$4='drop down choices'!$EE$4,S211/2.54,IF($D$4='drop down choices'!$EE$5,S211*2.54,0))</f>
        <v>0</v>
      </c>
      <c r="AP211" s="135">
        <f>IF($D$4='drop down choices'!$EE$4,T211/2.54,IF($D$4='drop down choices'!$EE$5,T211*2.54,0))</f>
        <v>0</v>
      </c>
      <c r="AQ211" s="135">
        <f>IF($D$4='drop down choices'!$EE$4,U211/2.54,IF($D$4='drop down choices'!$EE$5,U211*2.54,0))</f>
        <v>0</v>
      </c>
      <c r="AR211" s="135">
        <f>IF($D$4='drop down choices'!$EE$4,V211/2.54,IF($D$4='drop down choices'!$EE$5,V211*2.54,0))</f>
        <v>0</v>
      </c>
    </row>
    <row r="212" spans="1:44" s="107" customFormat="1" ht="25.9" customHeight="1">
      <c r="A212" s="105"/>
      <c r="B212" s="500" t="str">
        <f>IF('VENDOR INFORMATION'!$B$13="Germany","n/a",'Fields names'!$A$232)</f>
        <v>Sleeve length</v>
      </c>
      <c r="C212" s="500"/>
      <c r="D212" s="109" t="s">
        <v>284</v>
      </c>
      <c r="E212" s="129"/>
      <c r="F212" s="129"/>
      <c r="G212" s="129"/>
      <c r="H212" s="129"/>
      <c r="I212" s="129"/>
      <c r="J212" s="129"/>
      <c r="K212" s="129"/>
      <c r="L212" s="129"/>
      <c r="M212" s="129"/>
      <c r="N212" s="129"/>
      <c r="O212" s="129"/>
      <c r="P212" s="129"/>
      <c r="Q212" s="129"/>
      <c r="R212" s="129"/>
      <c r="S212" s="129"/>
      <c r="T212" s="129"/>
      <c r="U212" s="129"/>
      <c r="V212" s="129"/>
      <c r="W212" s="151" t="str">
        <f t="shared" si="32"/>
        <v>Sleeve length: / / / / / / / / / / / / / / / / / /</v>
      </c>
      <c r="X212" s="501" t="str">
        <f t="shared" si="30"/>
        <v>Sleeve length</v>
      </c>
      <c r="Y212" s="502"/>
      <c r="Z212" s="141" t="str">
        <f t="shared" si="31"/>
        <v>Select</v>
      </c>
      <c r="AA212" s="135">
        <f>IF($D$4='drop down choices'!$EE$4,E212/2.54,IF($D$4='drop down choices'!$EE$5,E212*2.54,0))</f>
        <v>0</v>
      </c>
      <c r="AB212" s="135">
        <f>IF($D$4='drop down choices'!$EE$4,F212/2.54,IF($D$4='drop down choices'!$EE$5,F212*2.54,0))</f>
        <v>0</v>
      </c>
      <c r="AC212" s="135">
        <f>IF($D$4='drop down choices'!$EE$4,G212/2.54,IF($D$4='drop down choices'!$EE$5,G212*2.54,0))</f>
        <v>0</v>
      </c>
      <c r="AD212" s="135">
        <f>IF($D$4='drop down choices'!$EE$4,H212/2.54,IF($D$4='drop down choices'!$EE$5,H212*2.54,0))</f>
        <v>0</v>
      </c>
      <c r="AE212" s="135">
        <f>IF($D$4='drop down choices'!$EE$4,I212/2.54,IF($D$4='drop down choices'!$EE$5,I212*2.54,0))</f>
        <v>0</v>
      </c>
      <c r="AF212" s="135">
        <f>IF($D$4='drop down choices'!$EE$4,J212/2.54,IF($D$4='drop down choices'!$EE$5,J212*2.54,0))</f>
        <v>0</v>
      </c>
      <c r="AG212" s="135">
        <f>IF($D$4='drop down choices'!$EE$4,K212/2.54,IF($D$4='drop down choices'!$EE$5,K212*2.54,0))</f>
        <v>0</v>
      </c>
      <c r="AH212" s="135">
        <f>IF($D$4='drop down choices'!$EE$4,L212/2.54,IF($D$4='drop down choices'!$EE$5,L212*2.54,0))</f>
        <v>0</v>
      </c>
      <c r="AI212" s="135">
        <f>IF($D$4='drop down choices'!$EE$4,M212/2.54,IF($D$4='drop down choices'!$EE$5,M212*2.54,0))</f>
        <v>0</v>
      </c>
      <c r="AJ212" s="135">
        <f>IF($D$4='drop down choices'!$EE$4,N212/2.54,IF($D$4='drop down choices'!$EE$5,N212*2.54,0))</f>
        <v>0</v>
      </c>
      <c r="AK212" s="135">
        <f>IF($D$4='drop down choices'!$EE$4,O212/2.54,IF($D$4='drop down choices'!$EE$5,O212*2.54,0))</f>
        <v>0</v>
      </c>
      <c r="AL212" s="135">
        <f>IF($D$4='drop down choices'!$EE$4,P212/2.54,IF($D$4='drop down choices'!$EE$5,P212*2.54,0))</f>
        <v>0</v>
      </c>
      <c r="AM212" s="135">
        <f>IF($D$4='drop down choices'!$EE$4,Q212/2.54,IF($D$4='drop down choices'!$EE$5,Q212*2.54,0))</f>
        <v>0</v>
      </c>
      <c r="AN212" s="135">
        <f>IF($D$4='drop down choices'!$EE$4,R212/2.54,IF($D$4='drop down choices'!$EE$5,R212*2.54,0))</f>
        <v>0</v>
      </c>
      <c r="AO212" s="135">
        <f>IF($D$4='drop down choices'!$EE$4,S212/2.54,IF($D$4='drop down choices'!$EE$5,S212*2.54,0))</f>
        <v>0</v>
      </c>
      <c r="AP212" s="135">
        <f>IF($D$4='drop down choices'!$EE$4,T212/2.54,IF($D$4='drop down choices'!$EE$5,T212*2.54,0))</f>
        <v>0</v>
      </c>
      <c r="AQ212" s="135">
        <f>IF($D$4='drop down choices'!$EE$4,U212/2.54,IF($D$4='drop down choices'!$EE$5,U212*2.54,0))</f>
        <v>0</v>
      </c>
      <c r="AR212" s="135">
        <f>IF($D$4='drop down choices'!$EE$4,V212/2.54,IF($D$4='drop down choices'!$EE$5,V212*2.54,0))</f>
        <v>0</v>
      </c>
    </row>
    <row r="213" spans="1:44" s="107" customFormat="1" ht="25.9" customHeight="1">
      <c r="A213" s="105"/>
      <c r="B213" s="500" t="str">
        <f>IF('VENDOR INFORMATION'!$B$13="Germany","n/a",'Fields names'!$A$233)</f>
        <v>Sweep</v>
      </c>
      <c r="C213" s="500"/>
      <c r="D213" s="109" t="s">
        <v>284</v>
      </c>
      <c r="E213" s="129"/>
      <c r="F213" s="129"/>
      <c r="G213" s="129"/>
      <c r="H213" s="129"/>
      <c r="I213" s="129"/>
      <c r="J213" s="129"/>
      <c r="K213" s="129"/>
      <c r="L213" s="129"/>
      <c r="M213" s="129"/>
      <c r="N213" s="129"/>
      <c r="O213" s="129"/>
      <c r="P213" s="129"/>
      <c r="Q213" s="129"/>
      <c r="R213" s="129"/>
      <c r="S213" s="129"/>
      <c r="T213" s="129"/>
      <c r="U213" s="129"/>
      <c r="V213" s="129"/>
      <c r="W213" s="151" t="str">
        <f t="shared" si="32"/>
        <v>Sweep: / / / / / / / / / / / / / / / / / /</v>
      </c>
      <c r="X213" s="501" t="str">
        <f t="shared" si="30"/>
        <v>Sweep</v>
      </c>
      <c r="Y213" s="502"/>
      <c r="Z213" s="141" t="str">
        <f t="shared" si="31"/>
        <v>Select</v>
      </c>
      <c r="AA213" s="135">
        <f>IF($D$4='drop down choices'!$EE$4,E213/2.54,IF($D$4='drop down choices'!$EE$5,E213*2.54,0))</f>
        <v>0</v>
      </c>
      <c r="AB213" s="135">
        <f>IF($D$4='drop down choices'!$EE$4,F213/2.54,IF($D$4='drop down choices'!$EE$5,F213*2.54,0))</f>
        <v>0</v>
      </c>
      <c r="AC213" s="135">
        <f>IF($D$4='drop down choices'!$EE$4,G213/2.54,IF($D$4='drop down choices'!$EE$5,G213*2.54,0))</f>
        <v>0</v>
      </c>
      <c r="AD213" s="135">
        <f>IF($D$4='drop down choices'!$EE$4,H213/2.54,IF($D$4='drop down choices'!$EE$5,H213*2.54,0))</f>
        <v>0</v>
      </c>
      <c r="AE213" s="135">
        <f>IF($D$4='drop down choices'!$EE$4,I213/2.54,IF($D$4='drop down choices'!$EE$5,I213*2.54,0))</f>
        <v>0</v>
      </c>
      <c r="AF213" s="135">
        <f>IF($D$4='drop down choices'!$EE$4,J213/2.54,IF($D$4='drop down choices'!$EE$5,J213*2.54,0))</f>
        <v>0</v>
      </c>
      <c r="AG213" s="135">
        <f>IF($D$4='drop down choices'!$EE$4,K213/2.54,IF($D$4='drop down choices'!$EE$5,K213*2.54,0))</f>
        <v>0</v>
      </c>
      <c r="AH213" s="135">
        <f>IF($D$4='drop down choices'!$EE$4,L213/2.54,IF($D$4='drop down choices'!$EE$5,L213*2.54,0))</f>
        <v>0</v>
      </c>
      <c r="AI213" s="135">
        <f>IF($D$4='drop down choices'!$EE$4,M213/2.54,IF($D$4='drop down choices'!$EE$5,M213*2.54,0))</f>
        <v>0</v>
      </c>
      <c r="AJ213" s="135">
        <f>IF($D$4='drop down choices'!$EE$4,N213/2.54,IF($D$4='drop down choices'!$EE$5,N213*2.54,0))</f>
        <v>0</v>
      </c>
      <c r="AK213" s="135">
        <f>IF($D$4='drop down choices'!$EE$4,O213/2.54,IF($D$4='drop down choices'!$EE$5,O213*2.54,0))</f>
        <v>0</v>
      </c>
      <c r="AL213" s="135">
        <f>IF($D$4='drop down choices'!$EE$4,P213/2.54,IF($D$4='drop down choices'!$EE$5,P213*2.54,0))</f>
        <v>0</v>
      </c>
      <c r="AM213" s="135">
        <f>IF($D$4='drop down choices'!$EE$4,Q213/2.54,IF($D$4='drop down choices'!$EE$5,Q213*2.54,0))</f>
        <v>0</v>
      </c>
      <c r="AN213" s="135">
        <f>IF($D$4='drop down choices'!$EE$4,R213/2.54,IF($D$4='drop down choices'!$EE$5,R213*2.54,0))</f>
        <v>0</v>
      </c>
      <c r="AO213" s="135">
        <f>IF($D$4='drop down choices'!$EE$4,S213/2.54,IF($D$4='drop down choices'!$EE$5,S213*2.54,0))</f>
        <v>0</v>
      </c>
      <c r="AP213" s="135">
        <f>IF($D$4='drop down choices'!$EE$4,T213/2.54,IF($D$4='drop down choices'!$EE$5,T213*2.54,0))</f>
        <v>0</v>
      </c>
      <c r="AQ213" s="135">
        <f>IF($D$4='drop down choices'!$EE$4,U213/2.54,IF($D$4='drop down choices'!$EE$5,U213*2.54,0))</f>
        <v>0</v>
      </c>
      <c r="AR213" s="135">
        <f>IF($D$4='drop down choices'!$EE$4,V213/2.54,IF($D$4='drop down choices'!$EE$5,V213*2.54,0))</f>
        <v>0</v>
      </c>
    </row>
    <row r="214" spans="1:44" s="107" customFormat="1" ht="25.9" customHeight="1">
      <c r="A214" s="105"/>
      <c r="B214" s="500" t="str">
        <f>IF('VENDOR INFORMATION'!$B$13="Germany","n/a",'Fields names'!$A$234)</f>
        <v>In Seam</v>
      </c>
      <c r="C214" s="500"/>
      <c r="D214" s="109" t="s">
        <v>284</v>
      </c>
      <c r="E214" s="129"/>
      <c r="F214" s="129"/>
      <c r="G214" s="129"/>
      <c r="H214" s="129"/>
      <c r="I214" s="129"/>
      <c r="J214" s="129"/>
      <c r="K214" s="129"/>
      <c r="L214" s="129"/>
      <c r="M214" s="129"/>
      <c r="N214" s="129"/>
      <c r="O214" s="129"/>
      <c r="P214" s="129"/>
      <c r="Q214" s="129"/>
      <c r="R214" s="129"/>
      <c r="S214" s="129"/>
      <c r="T214" s="129"/>
      <c r="U214" s="129"/>
      <c r="V214" s="129"/>
      <c r="W214" s="151" t="str">
        <f t="shared" si="32"/>
        <v>In Seam: / / / / / / / / / / / / / / / / / /</v>
      </c>
      <c r="X214" s="501" t="str">
        <f t="shared" si="30"/>
        <v>In Seam</v>
      </c>
      <c r="Y214" s="502"/>
      <c r="Z214" s="141" t="str">
        <f t="shared" si="31"/>
        <v>Select</v>
      </c>
      <c r="AA214" s="135">
        <f>IF($D$4='drop down choices'!$EE$4,E214/2.54,IF($D$4='drop down choices'!$EE$5,E214*2.54,0))</f>
        <v>0</v>
      </c>
      <c r="AB214" s="135">
        <f>IF($D$4='drop down choices'!$EE$4,F214/2.54,IF($D$4='drop down choices'!$EE$5,F214*2.54,0))</f>
        <v>0</v>
      </c>
      <c r="AC214" s="135">
        <f>IF($D$4='drop down choices'!$EE$4,G214/2.54,IF($D$4='drop down choices'!$EE$5,G214*2.54,0))</f>
        <v>0</v>
      </c>
      <c r="AD214" s="135">
        <f>IF($D$4='drop down choices'!$EE$4,H214/2.54,IF($D$4='drop down choices'!$EE$5,H214*2.54,0))</f>
        <v>0</v>
      </c>
      <c r="AE214" s="135">
        <f>IF($D$4='drop down choices'!$EE$4,I214/2.54,IF($D$4='drop down choices'!$EE$5,I214*2.54,0))</f>
        <v>0</v>
      </c>
      <c r="AF214" s="135">
        <f>IF($D$4='drop down choices'!$EE$4,J214/2.54,IF($D$4='drop down choices'!$EE$5,J214*2.54,0))</f>
        <v>0</v>
      </c>
      <c r="AG214" s="135">
        <f>IF($D$4='drop down choices'!$EE$4,K214/2.54,IF($D$4='drop down choices'!$EE$5,K214*2.54,0))</f>
        <v>0</v>
      </c>
      <c r="AH214" s="135">
        <f>IF($D$4='drop down choices'!$EE$4,L214/2.54,IF($D$4='drop down choices'!$EE$5,L214*2.54,0))</f>
        <v>0</v>
      </c>
      <c r="AI214" s="135">
        <f>IF($D$4='drop down choices'!$EE$4,M214/2.54,IF($D$4='drop down choices'!$EE$5,M214*2.54,0))</f>
        <v>0</v>
      </c>
      <c r="AJ214" s="135">
        <f>IF($D$4='drop down choices'!$EE$4,N214/2.54,IF($D$4='drop down choices'!$EE$5,N214*2.54,0))</f>
        <v>0</v>
      </c>
      <c r="AK214" s="135">
        <f>IF($D$4='drop down choices'!$EE$4,O214/2.54,IF($D$4='drop down choices'!$EE$5,O214*2.54,0))</f>
        <v>0</v>
      </c>
      <c r="AL214" s="135">
        <f>IF($D$4='drop down choices'!$EE$4,P214/2.54,IF($D$4='drop down choices'!$EE$5,P214*2.54,0))</f>
        <v>0</v>
      </c>
      <c r="AM214" s="135">
        <f>IF($D$4='drop down choices'!$EE$4,Q214/2.54,IF($D$4='drop down choices'!$EE$5,Q214*2.54,0))</f>
        <v>0</v>
      </c>
      <c r="AN214" s="135">
        <f>IF($D$4='drop down choices'!$EE$4,R214/2.54,IF($D$4='drop down choices'!$EE$5,R214*2.54,0))</f>
        <v>0</v>
      </c>
      <c r="AO214" s="135">
        <f>IF($D$4='drop down choices'!$EE$4,S214/2.54,IF($D$4='drop down choices'!$EE$5,S214*2.54,0))</f>
        <v>0</v>
      </c>
      <c r="AP214" s="135">
        <f>IF($D$4='drop down choices'!$EE$4,T214/2.54,IF($D$4='drop down choices'!$EE$5,T214*2.54,0))</f>
        <v>0</v>
      </c>
      <c r="AQ214" s="135">
        <f>IF($D$4='drop down choices'!$EE$4,U214/2.54,IF($D$4='drop down choices'!$EE$5,U214*2.54,0))</f>
        <v>0</v>
      </c>
      <c r="AR214" s="135">
        <f>IF($D$4='drop down choices'!$EE$4,V214/2.54,IF($D$4='drop down choices'!$EE$5,V214*2.54,0))</f>
        <v>0</v>
      </c>
    </row>
    <row r="215" spans="1:44" s="107" customFormat="1" ht="25.9" customHeight="1">
      <c r="A215" s="105"/>
      <c r="B215" s="500" t="str">
        <f>IF('VENDOR INFORMATION'!$B$13="Germany","n/a",'Fields names'!$A$235)</f>
        <v>Out Seam</v>
      </c>
      <c r="C215" s="500"/>
      <c r="D215" s="109" t="s">
        <v>284</v>
      </c>
      <c r="E215" s="130"/>
      <c r="F215" s="130"/>
      <c r="G215" s="130"/>
      <c r="H215" s="130"/>
      <c r="I215" s="130"/>
      <c r="J215" s="130"/>
      <c r="K215" s="130"/>
      <c r="L215" s="130"/>
      <c r="M215" s="130"/>
      <c r="N215" s="130"/>
      <c r="O215" s="130"/>
      <c r="P215" s="130"/>
      <c r="Q215" s="130"/>
      <c r="R215" s="130"/>
      <c r="S215" s="130"/>
      <c r="T215" s="130"/>
      <c r="U215" s="130"/>
      <c r="V215" s="130"/>
      <c r="W215" s="151" t="str">
        <f t="shared" si="32"/>
        <v>Out Seam: / / / / / / / / / / / / / / / / / /</v>
      </c>
      <c r="X215" s="501" t="str">
        <f t="shared" si="30"/>
        <v>Out Seam</v>
      </c>
      <c r="Y215" s="502"/>
      <c r="Z215" s="141" t="str">
        <f t="shared" si="31"/>
        <v>Select</v>
      </c>
      <c r="AA215" s="138">
        <f>IF($D$4='drop down choices'!$EE$4,E215/2.54,IF($D$4='drop down choices'!$EE$5,E215*2.54,0))</f>
        <v>0</v>
      </c>
      <c r="AB215" s="138">
        <f>IF($D$4='drop down choices'!$EE$4,F215/2.54,IF($D$4='drop down choices'!$EE$5,F215*2.54,0))</f>
        <v>0</v>
      </c>
      <c r="AC215" s="138">
        <f>IF($D$4='drop down choices'!$EE$4,G215/2.54,IF($D$4='drop down choices'!$EE$5,G215*2.54,0))</f>
        <v>0</v>
      </c>
      <c r="AD215" s="138">
        <f>IF($D$4='drop down choices'!$EE$4,H215/2.54,IF($D$4='drop down choices'!$EE$5,H215*2.54,0))</f>
        <v>0</v>
      </c>
      <c r="AE215" s="138">
        <f>IF($D$4='drop down choices'!$EE$4,I215/2.54,IF($D$4='drop down choices'!$EE$5,I215*2.54,0))</f>
        <v>0</v>
      </c>
      <c r="AF215" s="138">
        <f>IF($D$4='drop down choices'!$EE$4,J215/2.54,IF($D$4='drop down choices'!$EE$5,J215*2.54,0))</f>
        <v>0</v>
      </c>
      <c r="AG215" s="138">
        <f>IF($D$4='drop down choices'!$EE$4,K215/2.54,IF($D$4='drop down choices'!$EE$5,K215*2.54,0))</f>
        <v>0</v>
      </c>
      <c r="AH215" s="138">
        <f>IF($D$4='drop down choices'!$EE$4,L215/2.54,IF($D$4='drop down choices'!$EE$5,L215*2.54,0))</f>
        <v>0</v>
      </c>
      <c r="AI215" s="138">
        <f>IF($D$4='drop down choices'!$EE$4,M215/2.54,IF($D$4='drop down choices'!$EE$5,M215*2.54,0))</f>
        <v>0</v>
      </c>
      <c r="AJ215" s="138">
        <f>IF($D$4='drop down choices'!$EE$4,N215/2.54,IF($D$4='drop down choices'!$EE$5,N215*2.54,0))</f>
        <v>0</v>
      </c>
      <c r="AK215" s="138">
        <f>IF($D$4='drop down choices'!$EE$4,O215/2.54,IF($D$4='drop down choices'!$EE$5,O215*2.54,0))</f>
        <v>0</v>
      </c>
      <c r="AL215" s="138">
        <f>IF($D$4='drop down choices'!$EE$4,P215/2.54,IF($D$4='drop down choices'!$EE$5,P215*2.54,0))</f>
        <v>0</v>
      </c>
      <c r="AM215" s="138">
        <f>IF($D$4='drop down choices'!$EE$4,Q215/2.54,IF($D$4='drop down choices'!$EE$5,Q215*2.54,0))</f>
        <v>0</v>
      </c>
      <c r="AN215" s="138">
        <f>IF($D$4='drop down choices'!$EE$4,R215/2.54,IF($D$4='drop down choices'!$EE$5,R215*2.54,0))</f>
        <v>0</v>
      </c>
      <c r="AO215" s="138">
        <f>IF($D$4='drop down choices'!$EE$4,S215/2.54,IF($D$4='drop down choices'!$EE$5,S215*2.54,0))</f>
        <v>0</v>
      </c>
      <c r="AP215" s="138">
        <f>IF($D$4='drop down choices'!$EE$4,T215/2.54,IF($D$4='drop down choices'!$EE$5,T215*2.54,0))</f>
        <v>0</v>
      </c>
      <c r="AQ215" s="138">
        <f>IF($D$4='drop down choices'!$EE$4,U215/2.54,IF($D$4='drop down choices'!$EE$5,U215*2.54,0))</f>
        <v>0</v>
      </c>
      <c r="AR215" s="138">
        <f>IF($D$4='drop down choices'!$EE$4,V215/2.54,IF($D$4='drop down choices'!$EE$5,V215*2.54,0))</f>
        <v>0</v>
      </c>
    </row>
    <row r="222" spans="1:44">
      <c r="A222" s="315"/>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row>
    <row r="223" spans="1:44" ht="10.5" customHeight="1">
      <c r="A223" s="315"/>
      <c r="B223" s="315"/>
      <c r="C223" s="315"/>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row>
    <row r="224" spans="1:44" s="106" customFormat="1" ht="15" customHeight="1">
      <c r="A224" s="105"/>
      <c r="B224" s="131" t="e">
        <f>'PRODUCT INFORMATION'!#REF!</f>
        <v>#REF!</v>
      </c>
      <c r="C224" s="139" t="str">
        <f>'Fields names'!$A$179</f>
        <v>Unit</v>
      </c>
      <c r="D224" s="109" t="s">
        <v>2027</v>
      </c>
      <c r="E224" s="108"/>
      <c r="F224" s="108"/>
      <c r="G224" s="108"/>
      <c r="H224" s="131"/>
      <c r="I224" s="131"/>
      <c r="J224" s="131"/>
      <c r="K224" s="131"/>
      <c r="L224" s="131"/>
      <c r="M224" s="131"/>
      <c r="N224" s="132"/>
      <c r="O224" s="132"/>
      <c r="P224" s="132"/>
      <c r="Q224" s="132"/>
      <c r="R224" s="132"/>
      <c r="S224" s="132"/>
      <c r="T224" s="132"/>
      <c r="U224" s="132"/>
      <c r="V224" s="132"/>
      <c r="W224" s="149" t="s">
        <v>1495</v>
      </c>
      <c r="X224" s="105"/>
      <c r="Y224" s="139" t="str">
        <f>C224</f>
        <v>Unit</v>
      </c>
      <c r="Z224" s="133" t="str">
        <f>IF(D224='drop down choices'!EE224,'drop down choices'!EE225,IF(D224='drop down choices'!EE225,'drop down choices'!EE224,"n/a"))</f>
        <v>n/a</v>
      </c>
      <c r="AC224" s="107"/>
      <c r="AD224" s="105"/>
      <c r="AE224" s="105"/>
      <c r="AF224" s="105"/>
      <c r="AG224" s="105"/>
      <c r="AH224" s="105"/>
      <c r="AI224" s="105"/>
      <c r="AJ224" s="105"/>
      <c r="AK224" s="105"/>
      <c r="AL224" s="105"/>
      <c r="AM224" s="105"/>
      <c r="AN224" s="105"/>
      <c r="AO224" s="105"/>
      <c r="AP224" s="105"/>
      <c r="AQ224" s="105"/>
      <c r="AR224" s="105"/>
    </row>
    <row r="225" spans="1:44" s="106" customFormat="1" ht="6" customHeight="1" thickBot="1">
      <c r="A225" s="105"/>
      <c r="B225" s="131"/>
      <c r="C225" s="131"/>
      <c r="D225" s="131"/>
      <c r="E225" s="131"/>
      <c r="F225" s="131"/>
      <c r="G225" s="131"/>
      <c r="H225" s="131"/>
      <c r="I225" s="131"/>
      <c r="J225" s="131"/>
      <c r="K225" s="131"/>
      <c r="L225" s="131"/>
      <c r="M225" s="131"/>
      <c r="N225" s="132"/>
      <c r="O225" s="132"/>
      <c r="P225" s="132"/>
      <c r="Q225" s="132"/>
      <c r="R225" s="132"/>
      <c r="S225" s="132"/>
      <c r="T225" s="132"/>
      <c r="U225" s="132"/>
      <c r="V225" s="132"/>
      <c r="W225" s="150" t="s">
        <v>2281</v>
      </c>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row>
    <row r="226" spans="1:44" s="107" customFormat="1" ht="23.25" customHeight="1">
      <c r="A226" s="105"/>
      <c r="B226" s="503" t="str">
        <f>IF('VENDOR INFORMATION'!$B$13="Germany","n/a",'Fields names'!$A$193)</f>
        <v>SIZE</v>
      </c>
      <c r="C226" s="504"/>
      <c r="D226" s="126" t="str">
        <f>IF('VENDOR INFORMATION'!$B$13="Germany","n/a",'Fields names'!$A$69)</f>
        <v>Type</v>
      </c>
      <c r="E226" s="126"/>
      <c r="F226" s="126"/>
      <c r="G226" s="126"/>
      <c r="H226" s="126"/>
      <c r="I226" s="126"/>
      <c r="J226" s="126"/>
      <c r="K226" s="126"/>
      <c r="L226" s="126"/>
      <c r="M226" s="126"/>
      <c r="N226" s="127"/>
      <c r="O226" s="127"/>
      <c r="P226" s="127"/>
      <c r="Q226" s="127"/>
      <c r="R226" s="127"/>
      <c r="S226" s="127"/>
      <c r="T226" s="127"/>
      <c r="U226" s="127"/>
      <c r="V226" s="127"/>
      <c r="W226" s="149" t="s">
        <v>2282</v>
      </c>
      <c r="X226" s="505" t="str">
        <f t="shared" ref="X226:X235" si="33">B226</f>
        <v>SIZE</v>
      </c>
      <c r="Y226" s="506"/>
      <c r="Z226" s="140" t="str">
        <f t="shared" ref="Z226:Z235" si="34">D226</f>
        <v>Type</v>
      </c>
      <c r="AA226" s="134">
        <f>IF('VENDOR INFORMATION'!$B$13="Germany","n/a",E226)</f>
        <v>0</v>
      </c>
      <c r="AB226" s="134">
        <f>IF('VENDOR INFORMATION'!$B$13="Germany","n/a",F226)</f>
        <v>0</v>
      </c>
      <c r="AC226" s="134">
        <f>IF('VENDOR INFORMATION'!$B$13="Germany","n/a",G226)</f>
        <v>0</v>
      </c>
      <c r="AD226" s="134">
        <f>IF('VENDOR INFORMATION'!$B$13="Germany","n/a",H226)</f>
        <v>0</v>
      </c>
      <c r="AE226" s="134">
        <f>IF('VENDOR INFORMATION'!$B$13="Germany","n/a",I226)</f>
        <v>0</v>
      </c>
      <c r="AF226" s="134">
        <f>IF('VENDOR INFORMATION'!$B$13="Germany","n/a",J226)</f>
        <v>0</v>
      </c>
      <c r="AG226" s="134">
        <f>IF('VENDOR INFORMATION'!$B$13="Germany","n/a",K226)</f>
        <v>0</v>
      </c>
      <c r="AH226" s="134">
        <f>IF('VENDOR INFORMATION'!$B$13="Germany","n/a",L226)</f>
        <v>0</v>
      </c>
      <c r="AI226" s="134">
        <f>IF('VENDOR INFORMATION'!$B$13="Germany","n/a",M226)</f>
        <v>0</v>
      </c>
      <c r="AJ226" s="134">
        <f>IF('VENDOR INFORMATION'!$B$13="Germany","n/a",N226)</f>
        <v>0</v>
      </c>
      <c r="AK226" s="134">
        <f>IF('VENDOR INFORMATION'!$B$13="Germany","n/a",O226)</f>
        <v>0</v>
      </c>
      <c r="AL226" s="134">
        <f>IF('VENDOR INFORMATION'!$B$13="Germany","n/a",P226)</f>
        <v>0</v>
      </c>
      <c r="AM226" s="134">
        <f>IF('VENDOR INFORMATION'!$B$13="Germany","n/a",Q226)</f>
        <v>0</v>
      </c>
      <c r="AN226" s="134">
        <f>IF('VENDOR INFORMATION'!$B$13="Germany","n/a",R226)</f>
        <v>0</v>
      </c>
      <c r="AO226" s="134">
        <f>IF('VENDOR INFORMATION'!$B$13="Germany","n/a",S226)</f>
        <v>0</v>
      </c>
      <c r="AP226" s="134">
        <f>IF('VENDOR INFORMATION'!$B$13="Germany","n/a",T226)</f>
        <v>0</v>
      </c>
      <c r="AQ226" s="134">
        <f>IF('VENDOR INFORMATION'!$B$13="Germany","n/a",U226)</f>
        <v>0</v>
      </c>
      <c r="AR226" s="134">
        <f>IF('VENDOR INFORMATION'!$B$13="Germany","n/a",V226)</f>
        <v>0</v>
      </c>
    </row>
    <row r="227" spans="1:44" s="107" customFormat="1" ht="25.9" customHeight="1">
      <c r="A227" s="105"/>
      <c r="B227" s="500" t="str">
        <f>IF('VENDOR INFORMATION'!$B$13="Germany","n/a",'Fields names'!$A$227)</f>
        <v>Shoulder</v>
      </c>
      <c r="C227" s="500"/>
      <c r="D227" s="109" t="s">
        <v>284</v>
      </c>
      <c r="E227" s="128"/>
      <c r="F227" s="128"/>
      <c r="G227" s="128"/>
      <c r="H227" s="128"/>
      <c r="I227" s="128"/>
      <c r="J227" s="128"/>
      <c r="K227" s="128"/>
      <c r="L227" s="128"/>
      <c r="M227" s="128"/>
      <c r="N227" s="128"/>
      <c r="O227" s="128"/>
      <c r="P227" s="128"/>
      <c r="Q227" s="128"/>
      <c r="R227" s="128"/>
      <c r="S227" s="128"/>
      <c r="T227" s="128"/>
      <c r="U227" s="128"/>
      <c r="V227" s="128"/>
      <c r="W227" s="151" t="str">
        <f>_xlfn.CONCAT(B227,$W$6,$E$6,$W$5,E227,$W$4,$F$6,$W$5,F227,$W$4,$G$6,$W$5,G227,$W$4,$H$6,$W$5,H227,$W$4,$I$6,$W$5,I227,$W$4,$J$6,$W$5,J227,$W$4,$K$6,$W$5,K227,$W$4,$L$6,$W$5,L227,$W$4,$M$6,$W$5,M227,$W$4,$N$6,$W$5,N227,$W$4,$O$6,$W$5,O227,$W$4,$P$6,$W$5,P227,$W$4,$Q$6,$W$5,Q227,$W$4,$R$6,$W$5,R227,$W$4,$S$6,$W$5,S227,$W$4,$T$6,$W$5,T227,$W$4,$U$6,$W$5,U227,$W$4,$V$6,$W$5,V227)</f>
        <v>Shoulder: / / / / / / / / / / / / / / / / / /</v>
      </c>
      <c r="X227" s="501" t="str">
        <f t="shared" si="33"/>
        <v>Shoulder</v>
      </c>
      <c r="Y227" s="502"/>
      <c r="Z227" s="141" t="str">
        <f t="shared" si="34"/>
        <v>Select</v>
      </c>
      <c r="AA227" s="135">
        <f>IF($D$4='drop down choices'!$EE$4,E227/2.54,IF($D$4='drop down choices'!$EE$5,E227*2.54,0))</f>
        <v>0</v>
      </c>
      <c r="AB227" s="135">
        <f>IF($D$4='drop down choices'!$EE$4,F227/2.54,IF($D$4='drop down choices'!$EE$5,F227*2.54,0))</f>
        <v>0</v>
      </c>
      <c r="AC227" s="135">
        <f>IF($D$4='drop down choices'!$EE$4,G227/2.54,IF($D$4='drop down choices'!$EE$5,G227*2.54,0))</f>
        <v>0</v>
      </c>
      <c r="AD227" s="135">
        <f>IF($D$4='drop down choices'!$EE$4,H227/2.54,IF($D$4='drop down choices'!$EE$5,H227*2.54,0))</f>
        <v>0</v>
      </c>
      <c r="AE227" s="135">
        <f>IF($D$4='drop down choices'!$EE$4,I227/2.54,IF($D$4='drop down choices'!$EE$5,I227*2.54,0))</f>
        <v>0</v>
      </c>
      <c r="AF227" s="135">
        <f>IF($D$4='drop down choices'!$EE$4,J227/2.54,IF($D$4='drop down choices'!$EE$5,J227*2.54,0))</f>
        <v>0</v>
      </c>
      <c r="AG227" s="135">
        <f>IF($D$4='drop down choices'!$EE$4,K227/2.54,IF($D$4='drop down choices'!$EE$5,K227*2.54,0))</f>
        <v>0</v>
      </c>
      <c r="AH227" s="135">
        <f>IF($D$4='drop down choices'!$EE$4,L227/2.54,IF($D$4='drop down choices'!$EE$5,L227*2.54,0))</f>
        <v>0</v>
      </c>
      <c r="AI227" s="135">
        <f>IF($D$4='drop down choices'!$EE$4,M227/2.54,IF($D$4='drop down choices'!$EE$5,M227*2.54,0))</f>
        <v>0</v>
      </c>
      <c r="AJ227" s="135">
        <f>IF($D$4='drop down choices'!$EE$4,N227/2.54,IF($D$4='drop down choices'!$EE$5,N227*2.54,0))</f>
        <v>0</v>
      </c>
      <c r="AK227" s="135">
        <f>IF($D$4='drop down choices'!$EE$4,O227/2.54,IF($D$4='drop down choices'!$EE$5,O227*2.54,0))</f>
        <v>0</v>
      </c>
      <c r="AL227" s="135">
        <f>IF($D$4='drop down choices'!$EE$4,P227/2.54,IF($D$4='drop down choices'!$EE$5,P227*2.54,0))</f>
        <v>0</v>
      </c>
      <c r="AM227" s="135">
        <f>IF($D$4='drop down choices'!$EE$4,Q227/2.54,IF($D$4='drop down choices'!$EE$5,Q227*2.54,0))</f>
        <v>0</v>
      </c>
      <c r="AN227" s="135">
        <f>IF($D$4='drop down choices'!$EE$4,R227/2.54,IF($D$4='drop down choices'!$EE$5,R227*2.54,0))</f>
        <v>0</v>
      </c>
      <c r="AO227" s="135">
        <f>IF($D$4='drop down choices'!$EE$4,S227/2.54,IF($D$4='drop down choices'!$EE$5,S227*2.54,0))</f>
        <v>0</v>
      </c>
      <c r="AP227" s="135">
        <f>IF($D$4='drop down choices'!$EE$4,T227/2.54,IF($D$4='drop down choices'!$EE$5,T227*2.54,0))</f>
        <v>0</v>
      </c>
      <c r="AQ227" s="135">
        <f>IF($D$4='drop down choices'!$EE$4,U227/2.54,IF($D$4='drop down choices'!$EE$5,U227*2.54,0))</f>
        <v>0</v>
      </c>
      <c r="AR227" s="135">
        <f>IF($D$4='drop down choices'!$EE$4,V227/2.54,IF($D$4='drop down choices'!$EE$5,V227*2.54,0))</f>
        <v>0</v>
      </c>
    </row>
    <row r="228" spans="1:44" s="107" customFormat="1" ht="25.9" customHeight="1">
      <c r="A228" s="105"/>
      <c r="B228" s="500" t="str">
        <f>IF('VENDOR INFORMATION'!$B$13="Germany","n/a",'Fields names'!$A$228)</f>
        <v>Chest/Bust</v>
      </c>
      <c r="C228" s="500"/>
      <c r="D228" s="109" t="s">
        <v>284</v>
      </c>
      <c r="E228" s="129"/>
      <c r="F228" s="129"/>
      <c r="G228" s="129"/>
      <c r="H228" s="129"/>
      <c r="I228" s="129"/>
      <c r="J228" s="129"/>
      <c r="K228" s="129"/>
      <c r="L228" s="129"/>
      <c r="M228" s="129"/>
      <c r="N228" s="129"/>
      <c r="O228" s="129"/>
      <c r="P228" s="129"/>
      <c r="Q228" s="129"/>
      <c r="R228" s="129"/>
      <c r="S228" s="129"/>
      <c r="T228" s="129"/>
      <c r="U228" s="129"/>
      <c r="V228" s="129"/>
      <c r="W228" s="151" t="str">
        <f t="shared" ref="W228:W235" si="35">_xlfn.CONCAT(B228,$W$6,$E$6,$W$5,E228,$W$4,$F$6,$W$5,F228,$W$4,$G$6,$W$5,G228,$W$4,$H$6,$W$5,H228,$W$4,$I$6,$W$5,I228,$W$4,$J$6,$W$5,J228,$W$4,$K$6,$W$5,K228,$W$4,$L$6,$W$5,L228,$W$4,$M$6,$W$5,M228,$W$4,$N$6,$W$5,N228,$W$4,$O$6,$W$5,O228,$W$4,$P$6,$W$5,P228,$W$4,$Q$6,$W$5,Q228,$W$4,$R$6,$W$5,R228,$W$4,$S$6,$W$5,S228,$W$4,$T$6,$W$5,T228,$W$4,$U$6,$W$5,U228,$W$4,$V$6,$W$5,V228)</f>
        <v>Chest/Bust: / / / / / / / / / / / / / / / / / /</v>
      </c>
      <c r="X228" s="501" t="str">
        <f t="shared" si="33"/>
        <v>Chest/Bust</v>
      </c>
      <c r="Y228" s="502"/>
      <c r="Z228" s="141" t="str">
        <f t="shared" si="34"/>
        <v>Select</v>
      </c>
      <c r="AA228" s="135">
        <f>IF($D$4='drop down choices'!$EE$4,E228/2.54,IF($D$4='drop down choices'!$EE$5,E228*2.54,0))</f>
        <v>0</v>
      </c>
      <c r="AB228" s="135">
        <f>IF($D$4='drop down choices'!$EE$4,F228/2.54,IF($D$4='drop down choices'!$EE$5,F228*2.54,0))</f>
        <v>0</v>
      </c>
      <c r="AC228" s="135">
        <f>IF($D$4='drop down choices'!$EE$4,G228/2.54,IF($D$4='drop down choices'!$EE$5,G228*2.54,0))</f>
        <v>0</v>
      </c>
      <c r="AD228" s="135">
        <f>IF($D$4='drop down choices'!$EE$4,H228/2.54,IF($D$4='drop down choices'!$EE$5,H228*2.54,0))</f>
        <v>0</v>
      </c>
      <c r="AE228" s="135">
        <f>IF($D$4='drop down choices'!$EE$4,I228/2.54,IF($D$4='drop down choices'!$EE$5,I228*2.54,0))</f>
        <v>0</v>
      </c>
      <c r="AF228" s="135">
        <f>IF($D$4='drop down choices'!$EE$4,J228/2.54,IF($D$4='drop down choices'!$EE$5,J228*2.54,0))</f>
        <v>0</v>
      </c>
      <c r="AG228" s="135">
        <f>IF($D$4='drop down choices'!$EE$4,K228/2.54,IF($D$4='drop down choices'!$EE$5,K228*2.54,0))</f>
        <v>0</v>
      </c>
      <c r="AH228" s="135">
        <f>IF($D$4='drop down choices'!$EE$4,L228/2.54,IF($D$4='drop down choices'!$EE$5,L228*2.54,0))</f>
        <v>0</v>
      </c>
      <c r="AI228" s="135">
        <f>IF($D$4='drop down choices'!$EE$4,M228/2.54,IF($D$4='drop down choices'!$EE$5,M228*2.54,0))</f>
        <v>0</v>
      </c>
      <c r="AJ228" s="135">
        <f>IF($D$4='drop down choices'!$EE$4,N228/2.54,IF($D$4='drop down choices'!$EE$5,N228*2.54,0))</f>
        <v>0</v>
      </c>
      <c r="AK228" s="135">
        <f>IF($D$4='drop down choices'!$EE$4,O228/2.54,IF($D$4='drop down choices'!$EE$5,O228*2.54,0))</f>
        <v>0</v>
      </c>
      <c r="AL228" s="135">
        <f>IF($D$4='drop down choices'!$EE$4,P228/2.54,IF($D$4='drop down choices'!$EE$5,P228*2.54,0))</f>
        <v>0</v>
      </c>
      <c r="AM228" s="135">
        <f>IF($D$4='drop down choices'!$EE$4,Q228/2.54,IF($D$4='drop down choices'!$EE$5,Q228*2.54,0))</f>
        <v>0</v>
      </c>
      <c r="AN228" s="135">
        <f>IF($D$4='drop down choices'!$EE$4,R228/2.54,IF($D$4='drop down choices'!$EE$5,R228*2.54,0))</f>
        <v>0</v>
      </c>
      <c r="AO228" s="135">
        <f>IF($D$4='drop down choices'!$EE$4,S228/2.54,IF($D$4='drop down choices'!$EE$5,S228*2.54,0))</f>
        <v>0</v>
      </c>
      <c r="AP228" s="135">
        <f>IF($D$4='drop down choices'!$EE$4,T228/2.54,IF($D$4='drop down choices'!$EE$5,T228*2.54,0))</f>
        <v>0</v>
      </c>
      <c r="AQ228" s="135">
        <f>IF($D$4='drop down choices'!$EE$4,U228/2.54,IF($D$4='drop down choices'!$EE$5,U228*2.54,0))</f>
        <v>0</v>
      </c>
      <c r="AR228" s="135">
        <f>IF($D$4='drop down choices'!$EE$4,V228/2.54,IF($D$4='drop down choices'!$EE$5,V228*2.54,0))</f>
        <v>0</v>
      </c>
    </row>
    <row r="229" spans="1:44" s="107" customFormat="1" ht="25.9" customHeight="1">
      <c r="A229" s="105"/>
      <c r="B229" s="500" t="str">
        <f>IF('VENDOR INFORMATION'!$B$13="Germany","n/a",'Fields names'!$A$229)</f>
        <v>Waist</v>
      </c>
      <c r="C229" s="500"/>
      <c r="D229" s="109" t="s">
        <v>284</v>
      </c>
      <c r="E229" s="129"/>
      <c r="F229" s="129"/>
      <c r="G229" s="129"/>
      <c r="H229" s="129"/>
      <c r="I229" s="129"/>
      <c r="J229" s="129"/>
      <c r="K229" s="129"/>
      <c r="L229" s="129"/>
      <c r="M229" s="129"/>
      <c r="N229" s="129"/>
      <c r="O229" s="129"/>
      <c r="P229" s="129"/>
      <c r="Q229" s="129"/>
      <c r="R229" s="129"/>
      <c r="S229" s="129"/>
      <c r="T229" s="129"/>
      <c r="U229" s="129"/>
      <c r="V229" s="129"/>
      <c r="W229" s="151" t="str">
        <f t="shared" si="35"/>
        <v>Waist: / / / / / / / / / / / / / / / / / /</v>
      </c>
      <c r="X229" s="501" t="str">
        <f t="shared" si="33"/>
        <v>Waist</v>
      </c>
      <c r="Y229" s="502"/>
      <c r="Z229" s="141" t="str">
        <f t="shared" si="34"/>
        <v>Select</v>
      </c>
      <c r="AA229" s="135">
        <f>IF($D$4='drop down choices'!$EE$4,E229/2.54,IF($D$4='drop down choices'!$EE$5,E229*2.54,0))</f>
        <v>0</v>
      </c>
      <c r="AB229" s="135">
        <f>IF($D$4='drop down choices'!$EE$4,F229/2.54,IF($D$4='drop down choices'!$EE$5,F229*2.54,0))</f>
        <v>0</v>
      </c>
      <c r="AC229" s="135">
        <f>IF($D$4='drop down choices'!$EE$4,G229/2.54,IF($D$4='drop down choices'!$EE$5,G229*2.54,0))</f>
        <v>0</v>
      </c>
      <c r="AD229" s="135">
        <f>IF($D$4='drop down choices'!$EE$4,H229/2.54,IF($D$4='drop down choices'!$EE$5,H229*2.54,0))</f>
        <v>0</v>
      </c>
      <c r="AE229" s="135">
        <f>IF($D$4='drop down choices'!$EE$4,I229/2.54,IF($D$4='drop down choices'!$EE$5,I229*2.54,0))</f>
        <v>0</v>
      </c>
      <c r="AF229" s="135">
        <f>IF($D$4='drop down choices'!$EE$4,J229/2.54,IF($D$4='drop down choices'!$EE$5,J229*2.54,0))</f>
        <v>0</v>
      </c>
      <c r="AG229" s="135">
        <f>IF($D$4='drop down choices'!$EE$4,K229/2.54,IF($D$4='drop down choices'!$EE$5,K229*2.54,0))</f>
        <v>0</v>
      </c>
      <c r="AH229" s="135">
        <f>IF($D$4='drop down choices'!$EE$4,L229/2.54,IF($D$4='drop down choices'!$EE$5,L229*2.54,0))</f>
        <v>0</v>
      </c>
      <c r="AI229" s="135">
        <f>IF($D$4='drop down choices'!$EE$4,M229/2.54,IF($D$4='drop down choices'!$EE$5,M229*2.54,0))</f>
        <v>0</v>
      </c>
      <c r="AJ229" s="135">
        <f>IF($D$4='drop down choices'!$EE$4,N229/2.54,IF($D$4='drop down choices'!$EE$5,N229*2.54,0))</f>
        <v>0</v>
      </c>
      <c r="AK229" s="135">
        <f>IF($D$4='drop down choices'!$EE$4,O229/2.54,IF($D$4='drop down choices'!$EE$5,O229*2.54,0))</f>
        <v>0</v>
      </c>
      <c r="AL229" s="135">
        <f>IF($D$4='drop down choices'!$EE$4,P229/2.54,IF($D$4='drop down choices'!$EE$5,P229*2.54,0))</f>
        <v>0</v>
      </c>
      <c r="AM229" s="135">
        <f>IF($D$4='drop down choices'!$EE$4,Q229/2.54,IF($D$4='drop down choices'!$EE$5,Q229*2.54,0))</f>
        <v>0</v>
      </c>
      <c r="AN229" s="135">
        <f>IF($D$4='drop down choices'!$EE$4,R229/2.54,IF($D$4='drop down choices'!$EE$5,R229*2.54,0))</f>
        <v>0</v>
      </c>
      <c r="AO229" s="135">
        <f>IF($D$4='drop down choices'!$EE$4,S229/2.54,IF($D$4='drop down choices'!$EE$5,S229*2.54,0))</f>
        <v>0</v>
      </c>
      <c r="AP229" s="135">
        <f>IF($D$4='drop down choices'!$EE$4,T229/2.54,IF($D$4='drop down choices'!$EE$5,T229*2.54,0))</f>
        <v>0</v>
      </c>
      <c r="AQ229" s="135">
        <f>IF($D$4='drop down choices'!$EE$4,U229/2.54,IF($D$4='drop down choices'!$EE$5,U229*2.54,0))</f>
        <v>0</v>
      </c>
      <c r="AR229" s="135">
        <f>IF($D$4='drop down choices'!$EE$4,V229/2.54,IF($D$4='drop down choices'!$EE$5,V229*2.54,0))</f>
        <v>0</v>
      </c>
    </row>
    <row r="230" spans="1:44" s="107" customFormat="1" ht="25.9" customHeight="1">
      <c r="A230" s="105"/>
      <c r="B230" s="500" t="str">
        <f>IF('VENDOR INFORMATION'!$B$13="Germany","n/a",'Fields names'!$A$230)</f>
        <v>Hip</v>
      </c>
      <c r="C230" s="500"/>
      <c r="D230" s="109" t="s">
        <v>284</v>
      </c>
      <c r="E230" s="129"/>
      <c r="F230" s="129"/>
      <c r="G230" s="129"/>
      <c r="H230" s="129"/>
      <c r="I230" s="129"/>
      <c r="J230" s="129"/>
      <c r="K230" s="129"/>
      <c r="L230" s="129"/>
      <c r="M230" s="129"/>
      <c r="N230" s="129"/>
      <c r="O230" s="129"/>
      <c r="P230" s="129"/>
      <c r="Q230" s="129"/>
      <c r="R230" s="129"/>
      <c r="S230" s="129"/>
      <c r="T230" s="129"/>
      <c r="U230" s="129"/>
      <c r="V230" s="129"/>
      <c r="W230" s="151" t="str">
        <f t="shared" si="35"/>
        <v>Hip: / / / / / / / / / / / / / / / / / /</v>
      </c>
      <c r="X230" s="501" t="str">
        <f t="shared" si="33"/>
        <v>Hip</v>
      </c>
      <c r="Y230" s="502"/>
      <c r="Z230" s="141" t="str">
        <f t="shared" si="34"/>
        <v>Select</v>
      </c>
      <c r="AA230" s="135">
        <f>IF($D$4='drop down choices'!$EE$4,E230/2.54,IF($D$4='drop down choices'!$EE$5,E230*2.54,0))</f>
        <v>0</v>
      </c>
      <c r="AB230" s="135">
        <f>IF($D$4='drop down choices'!$EE$4,F230/2.54,IF($D$4='drop down choices'!$EE$5,F230*2.54,0))</f>
        <v>0</v>
      </c>
      <c r="AC230" s="135">
        <f>IF($D$4='drop down choices'!$EE$4,G230/2.54,IF($D$4='drop down choices'!$EE$5,G230*2.54,0))</f>
        <v>0</v>
      </c>
      <c r="AD230" s="135">
        <f>IF($D$4='drop down choices'!$EE$4,H230/2.54,IF($D$4='drop down choices'!$EE$5,H230*2.54,0))</f>
        <v>0</v>
      </c>
      <c r="AE230" s="135">
        <f>IF($D$4='drop down choices'!$EE$4,I230/2.54,IF($D$4='drop down choices'!$EE$5,I230*2.54,0))</f>
        <v>0</v>
      </c>
      <c r="AF230" s="135">
        <f>IF($D$4='drop down choices'!$EE$4,J230/2.54,IF($D$4='drop down choices'!$EE$5,J230*2.54,0))</f>
        <v>0</v>
      </c>
      <c r="AG230" s="135">
        <f>IF($D$4='drop down choices'!$EE$4,K230/2.54,IF($D$4='drop down choices'!$EE$5,K230*2.54,0))</f>
        <v>0</v>
      </c>
      <c r="AH230" s="135">
        <f>IF($D$4='drop down choices'!$EE$4,L230/2.54,IF($D$4='drop down choices'!$EE$5,L230*2.54,0))</f>
        <v>0</v>
      </c>
      <c r="AI230" s="135">
        <f>IF($D$4='drop down choices'!$EE$4,M230/2.54,IF($D$4='drop down choices'!$EE$5,M230*2.54,0))</f>
        <v>0</v>
      </c>
      <c r="AJ230" s="135">
        <f>IF($D$4='drop down choices'!$EE$4,N230/2.54,IF($D$4='drop down choices'!$EE$5,N230*2.54,0))</f>
        <v>0</v>
      </c>
      <c r="AK230" s="135">
        <f>IF($D$4='drop down choices'!$EE$4,O230/2.54,IF($D$4='drop down choices'!$EE$5,O230*2.54,0))</f>
        <v>0</v>
      </c>
      <c r="AL230" s="135">
        <f>IF($D$4='drop down choices'!$EE$4,P230/2.54,IF($D$4='drop down choices'!$EE$5,P230*2.54,0))</f>
        <v>0</v>
      </c>
      <c r="AM230" s="135">
        <f>IF($D$4='drop down choices'!$EE$4,Q230/2.54,IF($D$4='drop down choices'!$EE$5,Q230*2.54,0))</f>
        <v>0</v>
      </c>
      <c r="AN230" s="135">
        <f>IF($D$4='drop down choices'!$EE$4,R230/2.54,IF($D$4='drop down choices'!$EE$5,R230*2.54,0))</f>
        <v>0</v>
      </c>
      <c r="AO230" s="135">
        <f>IF($D$4='drop down choices'!$EE$4,S230/2.54,IF($D$4='drop down choices'!$EE$5,S230*2.54,0))</f>
        <v>0</v>
      </c>
      <c r="AP230" s="135">
        <f>IF($D$4='drop down choices'!$EE$4,T230/2.54,IF($D$4='drop down choices'!$EE$5,T230*2.54,0))</f>
        <v>0</v>
      </c>
      <c r="AQ230" s="135">
        <f>IF($D$4='drop down choices'!$EE$4,U230/2.54,IF($D$4='drop down choices'!$EE$5,U230*2.54,0))</f>
        <v>0</v>
      </c>
      <c r="AR230" s="135">
        <f>IF($D$4='drop down choices'!$EE$4,V230/2.54,IF($D$4='drop down choices'!$EE$5,V230*2.54,0))</f>
        <v>0</v>
      </c>
    </row>
    <row r="231" spans="1:44" s="107" customFormat="1" ht="25.9" customHeight="1">
      <c r="A231" s="105"/>
      <c r="B231" s="500" t="str">
        <f>IF('VENDOR INFORMATION'!$B$13="Germany","n/a",'Fields names'!$A$231)</f>
        <v>Length</v>
      </c>
      <c r="C231" s="500"/>
      <c r="D231" s="109" t="s">
        <v>284</v>
      </c>
      <c r="E231" s="129"/>
      <c r="F231" s="129"/>
      <c r="G231" s="129"/>
      <c r="H231" s="129"/>
      <c r="I231" s="129"/>
      <c r="J231" s="129"/>
      <c r="K231" s="129"/>
      <c r="L231" s="129"/>
      <c r="M231" s="129"/>
      <c r="N231" s="129"/>
      <c r="O231" s="129"/>
      <c r="P231" s="129"/>
      <c r="Q231" s="129"/>
      <c r="R231" s="129"/>
      <c r="S231" s="129"/>
      <c r="T231" s="129"/>
      <c r="U231" s="129"/>
      <c r="V231" s="129"/>
      <c r="W231" s="151" t="str">
        <f t="shared" si="35"/>
        <v>Length: / / / / / / / / / / / / / / / / / /</v>
      </c>
      <c r="X231" s="501" t="str">
        <f t="shared" si="33"/>
        <v>Length</v>
      </c>
      <c r="Y231" s="502"/>
      <c r="Z231" s="141" t="str">
        <f t="shared" si="34"/>
        <v>Select</v>
      </c>
      <c r="AA231" s="135">
        <f>IF($D$4='drop down choices'!$EE$4,E231/2.54,IF($D$4='drop down choices'!$EE$5,E231*2.54,0))</f>
        <v>0</v>
      </c>
      <c r="AB231" s="135">
        <f>IF($D$4='drop down choices'!$EE$4,F231/2.54,IF($D$4='drop down choices'!$EE$5,F231*2.54,0))</f>
        <v>0</v>
      </c>
      <c r="AC231" s="135">
        <f>IF($D$4='drop down choices'!$EE$4,G231/2.54,IF($D$4='drop down choices'!$EE$5,G231*2.54,0))</f>
        <v>0</v>
      </c>
      <c r="AD231" s="135">
        <f>IF($D$4='drop down choices'!$EE$4,H231/2.54,IF($D$4='drop down choices'!$EE$5,H231*2.54,0))</f>
        <v>0</v>
      </c>
      <c r="AE231" s="135">
        <f>IF($D$4='drop down choices'!$EE$4,I231/2.54,IF($D$4='drop down choices'!$EE$5,I231*2.54,0))</f>
        <v>0</v>
      </c>
      <c r="AF231" s="135">
        <f>IF($D$4='drop down choices'!$EE$4,J231/2.54,IF($D$4='drop down choices'!$EE$5,J231*2.54,0))</f>
        <v>0</v>
      </c>
      <c r="AG231" s="135">
        <f>IF($D$4='drop down choices'!$EE$4,K231/2.54,IF($D$4='drop down choices'!$EE$5,K231*2.54,0))</f>
        <v>0</v>
      </c>
      <c r="AH231" s="135">
        <f>IF($D$4='drop down choices'!$EE$4,L231/2.54,IF($D$4='drop down choices'!$EE$5,L231*2.54,0))</f>
        <v>0</v>
      </c>
      <c r="AI231" s="135">
        <f>IF($D$4='drop down choices'!$EE$4,M231/2.54,IF($D$4='drop down choices'!$EE$5,M231*2.54,0))</f>
        <v>0</v>
      </c>
      <c r="AJ231" s="135">
        <f>IF($D$4='drop down choices'!$EE$4,N231/2.54,IF($D$4='drop down choices'!$EE$5,N231*2.54,0))</f>
        <v>0</v>
      </c>
      <c r="AK231" s="135">
        <f>IF($D$4='drop down choices'!$EE$4,O231/2.54,IF($D$4='drop down choices'!$EE$5,O231*2.54,0))</f>
        <v>0</v>
      </c>
      <c r="AL231" s="135">
        <f>IF($D$4='drop down choices'!$EE$4,P231/2.54,IF($D$4='drop down choices'!$EE$5,P231*2.54,0))</f>
        <v>0</v>
      </c>
      <c r="AM231" s="135">
        <f>IF($D$4='drop down choices'!$EE$4,Q231/2.54,IF($D$4='drop down choices'!$EE$5,Q231*2.54,0))</f>
        <v>0</v>
      </c>
      <c r="AN231" s="135">
        <f>IF($D$4='drop down choices'!$EE$4,R231/2.54,IF($D$4='drop down choices'!$EE$5,R231*2.54,0))</f>
        <v>0</v>
      </c>
      <c r="AO231" s="135">
        <f>IF($D$4='drop down choices'!$EE$4,S231/2.54,IF($D$4='drop down choices'!$EE$5,S231*2.54,0))</f>
        <v>0</v>
      </c>
      <c r="AP231" s="135">
        <f>IF($D$4='drop down choices'!$EE$4,T231/2.54,IF($D$4='drop down choices'!$EE$5,T231*2.54,0))</f>
        <v>0</v>
      </c>
      <c r="AQ231" s="135">
        <f>IF($D$4='drop down choices'!$EE$4,U231/2.54,IF($D$4='drop down choices'!$EE$5,U231*2.54,0))</f>
        <v>0</v>
      </c>
      <c r="AR231" s="135">
        <f>IF($D$4='drop down choices'!$EE$4,V231/2.54,IF($D$4='drop down choices'!$EE$5,V231*2.54,0))</f>
        <v>0</v>
      </c>
    </row>
    <row r="232" spans="1:44" s="107" customFormat="1" ht="25.9" customHeight="1">
      <c r="A232" s="105"/>
      <c r="B232" s="500" t="str">
        <f>IF('VENDOR INFORMATION'!$B$13="Germany","n/a",'Fields names'!$A$232)</f>
        <v>Sleeve length</v>
      </c>
      <c r="C232" s="500"/>
      <c r="D232" s="109" t="s">
        <v>284</v>
      </c>
      <c r="E232" s="129"/>
      <c r="F232" s="129"/>
      <c r="G232" s="129"/>
      <c r="H232" s="129"/>
      <c r="I232" s="129"/>
      <c r="J232" s="129"/>
      <c r="K232" s="129"/>
      <c r="L232" s="129"/>
      <c r="M232" s="129"/>
      <c r="N232" s="129"/>
      <c r="O232" s="129"/>
      <c r="P232" s="129"/>
      <c r="Q232" s="129"/>
      <c r="R232" s="129"/>
      <c r="S232" s="129"/>
      <c r="T232" s="129"/>
      <c r="U232" s="129"/>
      <c r="V232" s="129"/>
      <c r="W232" s="151" t="str">
        <f t="shared" si="35"/>
        <v>Sleeve length: / / / / / / / / / / / / / / / / / /</v>
      </c>
      <c r="X232" s="501" t="str">
        <f t="shared" si="33"/>
        <v>Sleeve length</v>
      </c>
      <c r="Y232" s="502"/>
      <c r="Z232" s="141" t="str">
        <f t="shared" si="34"/>
        <v>Select</v>
      </c>
      <c r="AA232" s="135">
        <f>IF($D$4='drop down choices'!$EE$4,E232/2.54,IF($D$4='drop down choices'!$EE$5,E232*2.54,0))</f>
        <v>0</v>
      </c>
      <c r="AB232" s="135">
        <f>IF($D$4='drop down choices'!$EE$4,F232/2.54,IF($D$4='drop down choices'!$EE$5,F232*2.54,0))</f>
        <v>0</v>
      </c>
      <c r="AC232" s="135">
        <f>IF($D$4='drop down choices'!$EE$4,G232/2.54,IF($D$4='drop down choices'!$EE$5,G232*2.54,0))</f>
        <v>0</v>
      </c>
      <c r="AD232" s="135">
        <f>IF($D$4='drop down choices'!$EE$4,H232/2.54,IF($D$4='drop down choices'!$EE$5,H232*2.54,0))</f>
        <v>0</v>
      </c>
      <c r="AE232" s="135">
        <f>IF($D$4='drop down choices'!$EE$4,I232/2.54,IF($D$4='drop down choices'!$EE$5,I232*2.54,0))</f>
        <v>0</v>
      </c>
      <c r="AF232" s="135">
        <f>IF($D$4='drop down choices'!$EE$4,J232/2.54,IF($D$4='drop down choices'!$EE$5,J232*2.54,0))</f>
        <v>0</v>
      </c>
      <c r="AG232" s="135">
        <f>IF($D$4='drop down choices'!$EE$4,K232/2.54,IF($D$4='drop down choices'!$EE$5,K232*2.54,0))</f>
        <v>0</v>
      </c>
      <c r="AH232" s="135">
        <f>IF($D$4='drop down choices'!$EE$4,L232/2.54,IF($D$4='drop down choices'!$EE$5,L232*2.54,0))</f>
        <v>0</v>
      </c>
      <c r="AI232" s="135">
        <f>IF($D$4='drop down choices'!$EE$4,M232/2.54,IF($D$4='drop down choices'!$EE$5,M232*2.54,0))</f>
        <v>0</v>
      </c>
      <c r="AJ232" s="135">
        <f>IF($D$4='drop down choices'!$EE$4,N232/2.54,IF($D$4='drop down choices'!$EE$5,N232*2.54,0))</f>
        <v>0</v>
      </c>
      <c r="AK232" s="135">
        <f>IF($D$4='drop down choices'!$EE$4,O232/2.54,IF($D$4='drop down choices'!$EE$5,O232*2.54,0))</f>
        <v>0</v>
      </c>
      <c r="AL232" s="135">
        <f>IF($D$4='drop down choices'!$EE$4,P232/2.54,IF($D$4='drop down choices'!$EE$5,P232*2.54,0))</f>
        <v>0</v>
      </c>
      <c r="AM232" s="135">
        <f>IF($D$4='drop down choices'!$EE$4,Q232/2.54,IF($D$4='drop down choices'!$EE$5,Q232*2.54,0))</f>
        <v>0</v>
      </c>
      <c r="AN232" s="135">
        <f>IF($D$4='drop down choices'!$EE$4,R232/2.54,IF($D$4='drop down choices'!$EE$5,R232*2.54,0))</f>
        <v>0</v>
      </c>
      <c r="AO232" s="135">
        <f>IF($D$4='drop down choices'!$EE$4,S232/2.54,IF($D$4='drop down choices'!$EE$5,S232*2.54,0))</f>
        <v>0</v>
      </c>
      <c r="AP232" s="135">
        <f>IF($D$4='drop down choices'!$EE$4,T232/2.54,IF($D$4='drop down choices'!$EE$5,T232*2.54,0))</f>
        <v>0</v>
      </c>
      <c r="AQ232" s="135">
        <f>IF($D$4='drop down choices'!$EE$4,U232/2.54,IF($D$4='drop down choices'!$EE$5,U232*2.54,0))</f>
        <v>0</v>
      </c>
      <c r="AR232" s="135">
        <f>IF($D$4='drop down choices'!$EE$4,V232/2.54,IF($D$4='drop down choices'!$EE$5,V232*2.54,0))</f>
        <v>0</v>
      </c>
    </row>
    <row r="233" spans="1:44" s="107" customFormat="1" ht="25.9" customHeight="1">
      <c r="A233" s="105"/>
      <c r="B233" s="500" t="str">
        <f>IF('VENDOR INFORMATION'!$B$13="Germany","n/a",'Fields names'!$A$233)</f>
        <v>Sweep</v>
      </c>
      <c r="C233" s="500"/>
      <c r="D233" s="109" t="s">
        <v>284</v>
      </c>
      <c r="E233" s="129"/>
      <c r="F233" s="129"/>
      <c r="G233" s="129"/>
      <c r="H233" s="129"/>
      <c r="I233" s="129"/>
      <c r="J233" s="129"/>
      <c r="K233" s="129"/>
      <c r="L233" s="129"/>
      <c r="M233" s="129"/>
      <c r="N233" s="129"/>
      <c r="O233" s="129"/>
      <c r="P233" s="129"/>
      <c r="Q233" s="129"/>
      <c r="R233" s="129"/>
      <c r="S233" s="129"/>
      <c r="T233" s="129"/>
      <c r="U233" s="129"/>
      <c r="V233" s="129"/>
      <c r="W233" s="151" t="str">
        <f t="shared" si="35"/>
        <v>Sweep: / / / / / / / / / / / / / / / / / /</v>
      </c>
      <c r="X233" s="501" t="str">
        <f t="shared" si="33"/>
        <v>Sweep</v>
      </c>
      <c r="Y233" s="502"/>
      <c r="Z233" s="141" t="str">
        <f t="shared" si="34"/>
        <v>Select</v>
      </c>
      <c r="AA233" s="135">
        <f>IF($D$4='drop down choices'!$EE$4,E233/2.54,IF($D$4='drop down choices'!$EE$5,E233*2.54,0))</f>
        <v>0</v>
      </c>
      <c r="AB233" s="135">
        <f>IF($D$4='drop down choices'!$EE$4,F233/2.54,IF($D$4='drop down choices'!$EE$5,F233*2.54,0))</f>
        <v>0</v>
      </c>
      <c r="AC233" s="135">
        <f>IF($D$4='drop down choices'!$EE$4,G233/2.54,IF($D$4='drop down choices'!$EE$5,G233*2.54,0))</f>
        <v>0</v>
      </c>
      <c r="AD233" s="135">
        <f>IF($D$4='drop down choices'!$EE$4,H233/2.54,IF($D$4='drop down choices'!$EE$5,H233*2.54,0))</f>
        <v>0</v>
      </c>
      <c r="AE233" s="135">
        <f>IF($D$4='drop down choices'!$EE$4,I233/2.54,IF($D$4='drop down choices'!$EE$5,I233*2.54,0))</f>
        <v>0</v>
      </c>
      <c r="AF233" s="135">
        <f>IF($D$4='drop down choices'!$EE$4,J233/2.54,IF($D$4='drop down choices'!$EE$5,J233*2.54,0))</f>
        <v>0</v>
      </c>
      <c r="AG233" s="135">
        <f>IF($D$4='drop down choices'!$EE$4,K233/2.54,IF($D$4='drop down choices'!$EE$5,K233*2.54,0))</f>
        <v>0</v>
      </c>
      <c r="AH233" s="135">
        <f>IF($D$4='drop down choices'!$EE$4,L233/2.54,IF($D$4='drop down choices'!$EE$5,L233*2.54,0))</f>
        <v>0</v>
      </c>
      <c r="AI233" s="135">
        <f>IF($D$4='drop down choices'!$EE$4,M233/2.54,IF($D$4='drop down choices'!$EE$5,M233*2.54,0))</f>
        <v>0</v>
      </c>
      <c r="AJ233" s="135">
        <f>IF($D$4='drop down choices'!$EE$4,N233/2.54,IF($D$4='drop down choices'!$EE$5,N233*2.54,0))</f>
        <v>0</v>
      </c>
      <c r="AK233" s="135">
        <f>IF($D$4='drop down choices'!$EE$4,O233/2.54,IF($D$4='drop down choices'!$EE$5,O233*2.54,0))</f>
        <v>0</v>
      </c>
      <c r="AL233" s="135">
        <f>IF($D$4='drop down choices'!$EE$4,P233/2.54,IF($D$4='drop down choices'!$EE$5,P233*2.54,0))</f>
        <v>0</v>
      </c>
      <c r="AM233" s="135">
        <f>IF($D$4='drop down choices'!$EE$4,Q233/2.54,IF($D$4='drop down choices'!$EE$5,Q233*2.54,0))</f>
        <v>0</v>
      </c>
      <c r="AN233" s="135">
        <f>IF($D$4='drop down choices'!$EE$4,R233/2.54,IF($D$4='drop down choices'!$EE$5,R233*2.54,0))</f>
        <v>0</v>
      </c>
      <c r="AO233" s="135">
        <f>IF($D$4='drop down choices'!$EE$4,S233/2.54,IF($D$4='drop down choices'!$EE$5,S233*2.54,0))</f>
        <v>0</v>
      </c>
      <c r="AP233" s="135">
        <f>IF($D$4='drop down choices'!$EE$4,T233/2.54,IF($D$4='drop down choices'!$EE$5,T233*2.54,0))</f>
        <v>0</v>
      </c>
      <c r="AQ233" s="135">
        <f>IF($D$4='drop down choices'!$EE$4,U233/2.54,IF($D$4='drop down choices'!$EE$5,U233*2.54,0))</f>
        <v>0</v>
      </c>
      <c r="AR233" s="135">
        <f>IF($D$4='drop down choices'!$EE$4,V233/2.54,IF($D$4='drop down choices'!$EE$5,V233*2.54,0))</f>
        <v>0</v>
      </c>
    </row>
    <row r="234" spans="1:44" s="107" customFormat="1" ht="25.9" customHeight="1">
      <c r="A234" s="105"/>
      <c r="B234" s="500" t="str">
        <f>IF('VENDOR INFORMATION'!$B$13="Germany","n/a",'Fields names'!$A$234)</f>
        <v>In Seam</v>
      </c>
      <c r="C234" s="500"/>
      <c r="D234" s="109" t="s">
        <v>284</v>
      </c>
      <c r="E234" s="129"/>
      <c r="F234" s="129"/>
      <c r="G234" s="129"/>
      <c r="H234" s="129"/>
      <c r="I234" s="129"/>
      <c r="J234" s="129"/>
      <c r="K234" s="129"/>
      <c r="L234" s="129"/>
      <c r="M234" s="129"/>
      <c r="N234" s="129"/>
      <c r="O234" s="129"/>
      <c r="P234" s="129"/>
      <c r="Q234" s="129"/>
      <c r="R234" s="129"/>
      <c r="S234" s="129"/>
      <c r="T234" s="129"/>
      <c r="U234" s="129"/>
      <c r="V234" s="129"/>
      <c r="W234" s="151" t="str">
        <f t="shared" si="35"/>
        <v>In Seam: / / / / / / / / / / / / / / / / / /</v>
      </c>
      <c r="X234" s="501" t="str">
        <f t="shared" si="33"/>
        <v>In Seam</v>
      </c>
      <c r="Y234" s="502"/>
      <c r="Z234" s="141" t="str">
        <f t="shared" si="34"/>
        <v>Select</v>
      </c>
      <c r="AA234" s="135">
        <f>IF($D$4='drop down choices'!$EE$4,E234/2.54,IF($D$4='drop down choices'!$EE$5,E234*2.54,0))</f>
        <v>0</v>
      </c>
      <c r="AB234" s="135">
        <f>IF($D$4='drop down choices'!$EE$4,F234/2.54,IF($D$4='drop down choices'!$EE$5,F234*2.54,0))</f>
        <v>0</v>
      </c>
      <c r="AC234" s="135">
        <f>IF($D$4='drop down choices'!$EE$4,G234/2.54,IF($D$4='drop down choices'!$EE$5,G234*2.54,0))</f>
        <v>0</v>
      </c>
      <c r="AD234" s="135">
        <f>IF($D$4='drop down choices'!$EE$4,H234/2.54,IF($D$4='drop down choices'!$EE$5,H234*2.54,0))</f>
        <v>0</v>
      </c>
      <c r="AE234" s="135">
        <f>IF($D$4='drop down choices'!$EE$4,I234/2.54,IF($D$4='drop down choices'!$EE$5,I234*2.54,0))</f>
        <v>0</v>
      </c>
      <c r="AF234" s="135">
        <f>IF($D$4='drop down choices'!$EE$4,J234/2.54,IF($D$4='drop down choices'!$EE$5,J234*2.54,0))</f>
        <v>0</v>
      </c>
      <c r="AG234" s="135">
        <f>IF($D$4='drop down choices'!$EE$4,K234/2.54,IF($D$4='drop down choices'!$EE$5,K234*2.54,0))</f>
        <v>0</v>
      </c>
      <c r="AH234" s="135">
        <f>IF($D$4='drop down choices'!$EE$4,L234/2.54,IF($D$4='drop down choices'!$EE$5,L234*2.54,0))</f>
        <v>0</v>
      </c>
      <c r="AI234" s="135">
        <f>IF($D$4='drop down choices'!$EE$4,M234/2.54,IF($D$4='drop down choices'!$EE$5,M234*2.54,0))</f>
        <v>0</v>
      </c>
      <c r="AJ234" s="135">
        <f>IF($D$4='drop down choices'!$EE$4,N234/2.54,IF($D$4='drop down choices'!$EE$5,N234*2.54,0))</f>
        <v>0</v>
      </c>
      <c r="AK234" s="135">
        <f>IF($D$4='drop down choices'!$EE$4,O234/2.54,IF($D$4='drop down choices'!$EE$5,O234*2.54,0))</f>
        <v>0</v>
      </c>
      <c r="AL234" s="135">
        <f>IF($D$4='drop down choices'!$EE$4,P234/2.54,IF($D$4='drop down choices'!$EE$5,P234*2.54,0))</f>
        <v>0</v>
      </c>
      <c r="AM234" s="135">
        <f>IF($D$4='drop down choices'!$EE$4,Q234/2.54,IF($D$4='drop down choices'!$EE$5,Q234*2.54,0))</f>
        <v>0</v>
      </c>
      <c r="AN234" s="135">
        <f>IF($D$4='drop down choices'!$EE$4,R234/2.54,IF($D$4='drop down choices'!$EE$5,R234*2.54,0))</f>
        <v>0</v>
      </c>
      <c r="AO234" s="135">
        <f>IF($D$4='drop down choices'!$EE$4,S234/2.54,IF($D$4='drop down choices'!$EE$5,S234*2.54,0))</f>
        <v>0</v>
      </c>
      <c r="AP234" s="135">
        <f>IF($D$4='drop down choices'!$EE$4,T234/2.54,IF($D$4='drop down choices'!$EE$5,T234*2.54,0))</f>
        <v>0</v>
      </c>
      <c r="AQ234" s="135">
        <f>IF($D$4='drop down choices'!$EE$4,U234/2.54,IF($D$4='drop down choices'!$EE$5,U234*2.54,0))</f>
        <v>0</v>
      </c>
      <c r="AR234" s="135">
        <f>IF($D$4='drop down choices'!$EE$4,V234/2.54,IF($D$4='drop down choices'!$EE$5,V234*2.54,0))</f>
        <v>0</v>
      </c>
    </row>
    <row r="235" spans="1:44" s="107" customFormat="1" ht="25.9" customHeight="1">
      <c r="A235" s="105"/>
      <c r="B235" s="500" t="str">
        <f>IF('VENDOR INFORMATION'!$B$13="Germany","n/a",'Fields names'!$A$235)</f>
        <v>Out Seam</v>
      </c>
      <c r="C235" s="500"/>
      <c r="D235" s="109" t="s">
        <v>284</v>
      </c>
      <c r="E235" s="130"/>
      <c r="F235" s="130"/>
      <c r="G235" s="130"/>
      <c r="H235" s="130"/>
      <c r="I235" s="130"/>
      <c r="J235" s="130"/>
      <c r="K235" s="130"/>
      <c r="L235" s="130"/>
      <c r="M235" s="130"/>
      <c r="N235" s="130"/>
      <c r="O235" s="130"/>
      <c r="P235" s="130"/>
      <c r="Q235" s="130"/>
      <c r="R235" s="130"/>
      <c r="S235" s="130"/>
      <c r="T235" s="130"/>
      <c r="U235" s="130"/>
      <c r="V235" s="130"/>
      <c r="W235" s="151" t="str">
        <f t="shared" si="35"/>
        <v>Out Seam: / / / / / / / / / / / / / / / / / /</v>
      </c>
      <c r="X235" s="501" t="str">
        <f t="shared" si="33"/>
        <v>Out Seam</v>
      </c>
      <c r="Y235" s="502"/>
      <c r="Z235" s="141" t="str">
        <f t="shared" si="34"/>
        <v>Select</v>
      </c>
      <c r="AA235" s="138">
        <f>IF($D$4='drop down choices'!$EE$4,E235/2.54,IF($D$4='drop down choices'!$EE$5,E235*2.54,0))</f>
        <v>0</v>
      </c>
      <c r="AB235" s="138">
        <f>IF($D$4='drop down choices'!$EE$4,F235/2.54,IF($D$4='drop down choices'!$EE$5,F235*2.54,0))</f>
        <v>0</v>
      </c>
      <c r="AC235" s="138">
        <f>IF($D$4='drop down choices'!$EE$4,G235/2.54,IF($D$4='drop down choices'!$EE$5,G235*2.54,0))</f>
        <v>0</v>
      </c>
      <c r="AD235" s="138">
        <f>IF($D$4='drop down choices'!$EE$4,H235/2.54,IF($D$4='drop down choices'!$EE$5,H235*2.54,0))</f>
        <v>0</v>
      </c>
      <c r="AE235" s="138">
        <f>IF($D$4='drop down choices'!$EE$4,I235/2.54,IF($D$4='drop down choices'!$EE$5,I235*2.54,0))</f>
        <v>0</v>
      </c>
      <c r="AF235" s="138">
        <f>IF($D$4='drop down choices'!$EE$4,J235/2.54,IF($D$4='drop down choices'!$EE$5,J235*2.54,0))</f>
        <v>0</v>
      </c>
      <c r="AG235" s="138">
        <f>IF($D$4='drop down choices'!$EE$4,K235/2.54,IF($D$4='drop down choices'!$EE$5,K235*2.54,0))</f>
        <v>0</v>
      </c>
      <c r="AH235" s="138">
        <f>IF($D$4='drop down choices'!$EE$4,L235/2.54,IF($D$4='drop down choices'!$EE$5,L235*2.54,0))</f>
        <v>0</v>
      </c>
      <c r="AI235" s="138">
        <f>IF($D$4='drop down choices'!$EE$4,M235/2.54,IF($D$4='drop down choices'!$EE$5,M235*2.54,0))</f>
        <v>0</v>
      </c>
      <c r="AJ235" s="138">
        <f>IF($D$4='drop down choices'!$EE$4,N235/2.54,IF($D$4='drop down choices'!$EE$5,N235*2.54,0))</f>
        <v>0</v>
      </c>
      <c r="AK235" s="138">
        <f>IF($D$4='drop down choices'!$EE$4,O235/2.54,IF($D$4='drop down choices'!$EE$5,O235*2.54,0))</f>
        <v>0</v>
      </c>
      <c r="AL235" s="138">
        <f>IF($D$4='drop down choices'!$EE$4,P235/2.54,IF($D$4='drop down choices'!$EE$5,P235*2.54,0))</f>
        <v>0</v>
      </c>
      <c r="AM235" s="138">
        <f>IF($D$4='drop down choices'!$EE$4,Q235/2.54,IF($D$4='drop down choices'!$EE$5,Q235*2.54,0))</f>
        <v>0</v>
      </c>
      <c r="AN235" s="138">
        <f>IF($D$4='drop down choices'!$EE$4,R235/2.54,IF($D$4='drop down choices'!$EE$5,R235*2.54,0))</f>
        <v>0</v>
      </c>
      <c r="AO235" s="138">
        <f>IF($D$4='drop down choices'!$EE$4,S235/2.54,IF($D$4='drop down choices'!$EE$5,S235*2.54,0))</f>
        <v>0</v>
      </c>
      <c r="AP235" s="138">
        <f>IF($D$4='drop down choices'!$EE$4,T235/2.54,IF($D$4='drop down choices'!$EE$5,T235*2.54,0))</f>
        <v>0</v>
      </c>
      <c r="AQ235" s="138">
        <f>IF($D$4='drop down choices'!$EE$4,U235/2.54,IF($D$4='drop down choices'!$EE$5,U235*2.54,0))</f>
        <v>0</v>
      </c>
      <c r="AR235" s="138">
        <f>IF($D$4='drop down choices'!$EE$4,V235/2.54,IF($D$4='drop down choices'!$EE$5,V235*2.54,0))</f>
        <v>0</v>
      </c>
    </row>
    <row r="242" spans="1:44">
      <c r="A242" s="315"/>
      <c r="B242" s="315"/>
      <c r="C242" s="315"/>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c r="AA242" s="315"/>
      <c r="AB242" s="315"/>
      <c r="AC242" s="315"/>
      <c r="AD242" s="315"/>
      <c r="AE242" s="315"/>
      <c r="AF242" s="315"/>
      <c r="AG242" s="315"/>
      <c r="AH242" s="315"/>
      <c r="AI242" s="315"/>
      <c r="AJ242" s="315"/>
      <c r="AK242" s="315"/>
      <c r="AL242" s="315"/>
      <c r="AM242" s="315"/>
      <c r="AN242" s="315"/>
      <c r="AO242" s="315"/>
      <c r="AP242" s="315"/>
      <c r="AQ242" s="315"/>
      <c r="AR242" s="315"/>
    </row>
    <row r="243" spans="1:44" ht="10.5" customHeight="1">
      <c r="A243" s="315"/>
      <c r="B243" s="315"/>
      <c r="C243" s="315"/>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row>
    <row r="244" spans="1:44" s="106" customFormat="1" ht="15" customHeight="1">
      <c r="A244" s="105"/>
      <c r="B244" s="131" t="e">
        <f>'PRODUCT INFORMATION'!#REF!</f>
        <v>#REF!</v>
      </c>
      <c r="C244" s="139" t="str">
        <f>'Fields names'!$A$179</f>
        <v>Unit</v>
      </c>
      <c r="D244" s="109" t="s">
        <v>2027</v>
      </c>
      <c r="E244" s="108"/>
      <c r="F244" s="108"/>
      <c r="G244" s="108"/>
      <c r="H244" s="131"/>
      <c r="I244" s="131"/>
      <c r="J244" s="131"/>
      <c r="K244" s="131"/>
      <c r="L244" s="131"/>
      <c r="M244" s="131"/>
      <c r="N244" s="132"/>
      <c r="O244" s="132"/>
      <c r="P244" s="132"/>
      <c r="Q244" s="132"/>
      <c r="R244" s="132"/>
      <c r="S244" s="132"/>
      <c r="T244" s="132"/>
      <c r="U244" s="132"/>
      <c r="V244" s="132"/>
      <c r="W244" s="149" t="s">
        <v>1495</v>
      </c>
      <c r="X244" s="105"/>
      <c r="Y244" s="139" t="str">
        <f>C244</f>
        <v>Unit</v>
      </c>
      <c r="Z244" s="133" t="str">
        <f>IF(D244='drop down choices'!EE244,'drop down choices'!EE245,IF(D244='drop down choices'!EE245,'drop down choices'!EE244,"n/a"))</f>
        <v>n/a</v>
      </c>
      <c r="AC244" s="107"/>
      <c r="AD244" s="105"/>
      <c r="AE244" s="105"/>
      <c r="AF244" s="105"/>
      <c r="AG244" s="105"/>
      <c r="AH244" s="105"/>
      <c r="AI244" s="105"/>
      <c r="AJ244" s="105"/>
      <c r="AK244" s="105"/>
      <c r="AL244" s="105"/>
      <c r="AM244" s="105"/>
      <c r="AN244" s="105"/>
      <c r="AO244" s="105"/>
      <c r="AP244" s="105"/>
      <c r="AQ244" s="105"/>
      <c r="AR244" s="105"/>
    </row>
    <row r="245" spans="1:44" s="106" customFormat="1" ht="6" customHeight="1" thickBot="1">
      <c r="A245" s="105"/>
      <c r="B245" s="131"/>
      <c r="C245" s="131"/>
      <c r="D245" s="131"/>
      <c r="E245" s="131"/>
      <c r="F245" s="131"/>
      <c r="G245" s="131"/>
      <c r="H245" s="131"/>
      <c r="I245" s="131"/>
      <c r="J245" s="131"/>
      <c r="K245" s="131"/>
      <c r="L245" s="131"/>
      <c r="M245" s="131"/>
      <c r="N245" s="132"/>
      <c r="O245" s="132"/>
      <c r="P245" s="132"/>
      <c r="Q245" s="132"/>
      <c r="R245" s="132"/>
      <c r="S245" s="132"/>
      <c r="T245" s="132"/>
      <c r="U245" s="132"/>
      <c r="V245" s="132"/>
      <c r="W245" s="150" t="s">
        <v>2281</v>
      </c>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row>
    <row r="246" spans="1:44" s="107" customFormat="1" ht="23.25" customHeight="1">
      <c r="A246" s="105"/>
      <c r="B246" s="503" t="str">
        <f>IF('VENDOR INFORMATION'!$B$13="Germany","n/a",'Fields names'!$A$193)</f>
        <v>SIZE</v>
      </c>
      <c r="C246" s="504"/>
      <c r="D246" s="126" t="str">
        <f>IF('VENDOR INFORMATION'!$B$13="Germany","n/a",'Fields names'!$A$69)</f>
        <v>Type</v>
      </c>
      <c r="E246" s="126"/>
      <c r="F246" s="126"/>
      <c r="G246" s="126"/>
      <c r="H246" s="126"/>
      <c r="I246" s="126"/>
      <c r="J246" s="126"/>
      <c r="K246" s="126"/>
      <c r="L246" s="126"/>
      <c r="M246" s="126"/>
      <c r="N246" s="127"/>
      <c r="O246" s="127"/>
      <c r="P246" s="127"/>
      <c r="Q246" s="127"/>
      <c r="R246" s="127"/>
      <c r="S246" s="127"/>
      <c r="T246" s="127"/>
      <c r="U246" s="127"/>
      <c r="V246" s="127"/>
      <c r="W246" s="149" t="s">
        <v>2282</v>
      </c>
      <c r="X246" s="505" t="str">
        <f t="shared" ref="X246:X255" si="36">B246</f>
        <v>SIZE</v>
      </c>
      <c r="Y246" s="506"/>
      <c r="Z246" s="140" t="str">
        <f t="shared" ref="Z246:Z255" si="37">D246</f>
        <v>Type</v>
      </c>
      <c r="AA246" s="134">
        <f>IF('VENDOR INFORMATION'!$B$13="Germany","n/a",E246)</f>
        <v>0</v>
      </c>
      <c r="AB246" s="134">
        <f>IF('VENDOR INFORMATION'!$B$13="Germany","n/a",F246)</f>
        <v>0</v>
      </c>
      <c r="AC246" s="134">
        <f>IF('VENDOR INFORMATION'!$B$13="Germany","n/a",G246)</f>
        <v>0</v>
      </c>
      <c r="AD246" s="134">
        <f>IF('VENDOR INFORMATION'!$B$13="Germany","n/a",H246)</f>
        <v>0</v>
      </c>
      <c r="AE246" s="134">
        <f>IF('VENDOR INFORMATION'!$B$13="Germany","n/a",I246)</f>
        <v>0</v>
      </c>
      <c r="AF246" s="134">
        <f>IF('VENDOR INFORMATION'!$B$13="Germany","n/a",J246)</f>
        <v>0</v>
      </c>
      <c r="AG246" s="134">
        <f>IF('VENDOR INFORMATION'!$B$13="Germany","n/a",K246)</f>
        <v>0</v>
      </c>
      <c r="AH246" s="134">
        <f>IF('VENDOR INFORMATION'!$B$13="Germany","n/a",L246)</f>
        <v>0</v>
      </c>
      <c r="AI246" s="134">
        <f>IF('VENDOR INFORMATION'!$B$13="Germany","n/a",M246)</f>
        <v>0</v>
      </c>
      <c r="AJ246" s="134">
        <f>IF('VENDOR INFORMATION'!$B$13="Germany","n/a",N246)</f>
        <v>0</v>
      </c>
      <c r="AK246" s="134">
        <f>IF('VENDOR INFORMATION'!$B$13="Germany","n/a",O246)</f>
        <v>0</v>
      </c>
      <c r="AL246" s="134">
        <f>IF('VENDOR INFORMATION'!$B$13="Germany","n/a",P246)</f>
        <v>0</v>
      </c>
      <c r="AM246" s="134">
        <f>IF('VENDOR INFORMATION'!$B$13="Germany","n/a",Q246)</f>
        <v>0</v>
      </c>
      <c r="AN246" s="134">
        <f>IF('VENDOR INFORMATION'!$B$13="Germany","n/a",R246)</f>
        <v>0</v>
      </c>
      <c r="AO246" s="134">
        <f>IF('VENDOR INFORMATION'!$B$13="Germany","n/a",S246)</f>
        <v>0</v>
      </c>
      <c r="AP246" s="134">
        <f>IF('VENDOR INFORMATION'!$B$13="Germany","n/a",T246)</f>
        <v>0</v>
      </c>
      <c r="AQ246" s="134">
        <f>IF('VENDOR INFORMATION'!$B$13="Germany","n/a",U246)</f>
        <v>0</v>
      </c>
      <c r="AR246" s="134">
        <f>IF('VENDOR INFORMATION'!$B$13="Germany","n/a",V246)</f>
        <v>0</v>
      </c>
    </row>
    <row r="247" spans="1:44" s="107" customFormat="1" ht="25.9" customHeight="1">
      <c r="A247" s="105"/>
      <c r="B247" s="500" t="str">
        <f>IF('VENDOR INFORMATION'!$B$13="Germany","n/a",'Fields names'!$A$227)</f>
        <v>Shoulder</v>
      </c>
      <c r="C247" s="500"/>
      <c r="D247" s="109" t="s">
        <v>284</v>
      </c>
      <c r="E247" s="128"/>
      <c r="F247" s="128"/>
      <c r="G247" s="128"/>
      <c r="H247" s="128"/>
      <c r="I247" s="128"/>
      <c r="J247" s="128"/>
      <c r="K247" s="128"/>
      <c r="L247" s="128"/>
      <c r="M247" s="128"/>
      <c r="N247" s="128"/>
      <c r="O247" s="128"/>
      <c r="P247" s="128"/>
      <c r="Q247" s="128"/>
      <c r="R247" s="128"/>
      <c r="S247" s="128"/>
      <c r="T247" s="128"/>
      <c r="U247" s="128"/>
      <c r="V247" s="128"/>
      <c r="W247" s="151" t="str">
        <f>_xlfn.CONCAT(B247,$W$6,$E$6,$W$5,E247,$W$4,$F$6,$W$5,F247,$W$4,$G$6,$W$5,G247,$W$4,$H$6,$W$5,H247,$W$4,$I$6,$W$5,I247,$W$4,$J$6,$W$5,J247,$W$4,$K$6,$W$5,K247,$W$4,$L$6,$W$5,L247,$W$4,$M$6,$W$5,M247,$W$4,$N$6,$W$5,N247,$W$4,$O$6,$W$5,O247,$W$4,$P$6,$W$5,P247,$W$4,$Q$6,$W$5,Q247,$W$4,$R$6,$W$5,R247,$W$4,$S$6,$W$5,S247,$W$4,$T$6,$W$5,T247,$W$4,$U$6,$W$5,U247,$W$4,$V$6,$W$5,V247)</f>
        <v>Shoulder: / / / / / / / / / / / / / / / / / /</v>
      </c>
      <c r="X247" s="501" t="str">
        <f t="shared" si="36"/>
        <v>Shoulder</v>
      </c>
      <c r="Y247" s="502"/>
      <c r="Z247" s="141" t="str">
        <f t="shared" si="37"/>
        <v>Select</v>
      </c>
      <c r="AA247" s="135">
        <f>IF($D$4='drop down choices'!$EE$4,E247/2.54,IF($D$4='drop down choices'!$EE$5,E247*2.54,0))</f>
        <v>0</v>
      </c>
      <c r="AB247" s="135">
        <f>IF($D$4='drop down choices'!$EE$4,F247/2.54,IF($D$4='drop down choices'!$EE$5,F247*2.54,0))</f>
        <v>0</v>
      </c>
      <c r="AC247" s="135">
        <f>IF($D$4='drop down choices'!$EE$4,G247/2.54,IF($D$4='drop down choices'!$EE$5,G247*2.54,0))</f>
        <v>0</v>
      </c>
      <c r="AD247" s="135">
        <f>IF($D$4='drop down choices'!$EE$4,H247/2.54,IF($D$4='drop down choices'!$EE$5,H247*2.54,0))</f>
        <v>0</v>
      </c>
      <c r="AE247" s="135">
        <f>IF($D$4='drop down choices'!$EE$4,I247/2.54,IF($D$4='drop down choices'!$EE$5,I247*2.54,0))</f>
        <v>0</v>
      </c>
      <c r="AF247" s="135">
        <f>IF($D$4='drop down choices'!$EE$4,J247/2.54,IF($D$4='drop down choices'!$EE$5,J247*2.54,0))</f>
        <v>0</v>
      </c>
      <c r="AG247" s="135">
        <f>IF($D$4='drop down choices'!$EE$4,K247/2.54,IF($D$4='drop down choices'!$EE$5,K247*2.54,0))</f>
        <v>0</v>
      </c>
      <c r="AH247" s="135">
        <f>IF($D$4='drop down choices'!$EE$4,L247/2.54,IF($D$4='drop down choices'!$EE$5,L247*2.54,0))</f>
        <v>0</v>
      </c>
      <c r="AI247" s="135">
        <f>IF($D$4='drop down choices'!$EE$4,M247/2.54,IF($D$4='drop down choices'!$EE$5,M247*2.54,0))</f>
        <v>0</v>
      </c>
      <c r="AJ247" s="135">
        <f>IF($D$4='drop down choices'!$EE$4,N247/2.54,IF($D$4='drop down choices'!$EE$5,N247*2.54,0))</f>
        <v>0</v>
      </c>
      <c r="AK247" s="135">
        <f>IF($D$4='drop down choices'!$EE$4,O247/2.54,IF($D$4='drop down choices'!$EE$5,O247*2.54,0))</f>
        <v>0</v>
      </c>
      <c r="AL247" s="135">
        <f>IF($D$4='drop down choices'!$EE$4,P247/2.54,IF($D$4='drop down choices'!$EE$5,P247*2.54,0))</f>
        <v>0</v>
      </c>
      <c r="AM247" s="135">
        <f>IF($D$4='drop down choices'!$EE$4,Q247/2.54,IF($D$4='drop down choices'!$EE$5,Q247*2.54,0))</f>
        <v>0</v>
      </c>
      <c r="AN247" s="135">
        <f>IF($D$4='drop down choices'!$EE$4,R247/2.54,IF($D$4='drop down choices'!$EE$5,R247*2.54,0))</f>
        <v>0</v>
      </c>
      <c r="AO247" s="135">
        <f>IF($D$4='drop down choices'!$EE$4,S247/2.54,IF($D$4='drop down choices'!$EE$5,S247*2.54,0))</f>
        <v>0</v>
      </c>
      <c r="AP247" s="135">
        <f>IF($D$4='drop down choices'!$EE$4,T247/2.54,IF($D$4='drop down choices'!$EE$5,T247*2.54,0))</f>
        <v>0</v>
      </c>
      <c r="AQ247" s="135">
        <f>IF($D$4='drop down choices'!$EE$4,U247/2.54,IF($D$4='drop down choices'!$EE$5,U247*2.54,0))</f>
        <v>0</v>
      </c>
      <c r="AR247" s="135">
        <f>IF($D$4='drop down choices'!$EE$4,V247/2.54,IF($D$4='drop down choices'!$EE$5,V247*2.54,0))</f>
        <v>0</v>
      </c>
    </row>
    <row r="248" spans="1:44" s="107" customFormat="1" ht="25.9" customHeight="1">
      <c r="A248" s="105"/>
      <c r="B248" s="500" t="str">
        <f>IF('VENDOR INFORMATION'!$B$13="Germany","n/a",'Fields names'!$A$228)</f>
        <v>Chest/Bust</v>
      </c>
      <c r="C248" s="500"/>
      <c r="D248" s="109" t="s">
        <v>284</v>
      </c>
      <c r="E248" s="129"/>
      <c r="F248" s="129"/>
      <c r="G248" s="129"/>
      <c r="H248" s="129"/>
      <c r="I248" s="129"/>
      <c r="J248" s="129"/>
      <c r="K248" s="129"/>
      <c r="L248" s="129"/>
      <c r="M248" s="129"/>
      <c r="N248" s="129"/>
      <c r="O248" s="129"/>
      <c r="P248" s="129"/>
      <c r="Q248" s="129"/>
      <c r="R248" s="129"/>
      <c r="S248" s="129"/>
      <c r="T248" s="129"/>
      <c r="U248" s="129"/>
      <c r="V248" s="129"/>
      <c r="W248" s="151" t="str">
        <f t="shared" ref="W248:W255" si="38">_xlfn.CONCAT(B248,$W$6,$E$6,$W$5,E248,$W$4,$F$6,$W$5,F248,$W$4,$G$6,$W$5,G248,$W$4,$H$6,$W$5,H248,$W$4,$I$6,$W$5,I248,$W$4,$J$6,$W$5,J248,$W$4,$K$6,$W$5,K248,$W$4,$L$6,$W$5,L248,$W$4,$M$6,$W$5,M248,$W$4,$N$6,$W$5,N248,$W$4,$O$6,$W$5,O248,$W$4,$P$6,$W$5,P248,$W$4,$Q$6,$W$5,Q248,$W$4,$R$6,$W$5,R248,$W$4,$S$6,$W$5,S248,$W$4,$T$6,$W$5,T248,$W$4,$U$6,$W$5,U248,$W$4,$V$6,$W$5,V248)</f>
        <v>Chest/Bust: / / / / / / / / / / / / / / / / / /</v>
      </c>
      <c r="X248" s="501" t="str">
        <f t="shared" si="36"/>
        <v>Chest/Bust</v>
      </c>
      <c r="Y248" s="502"/>
      <c r="Z248" s="141" t="str">
        <f t="shared" si="37"/>
        <v>Select</v>
      </c>
      <c r="AA248" s="135">
        <f>IF($D$4='drop down choices'!$EE$4,E248/2.54,IF($D$4='drop down choices'!$EE$5,E248*2.54,0))</f>
        <v>0</v>
      </c>
      <c r="AB248" s="135">
        <f>IF($D$4='drop down choices'!$EE$4,F248/2.54,IF($D$4='drop down choices'!$EE$5,F248*2.54,0))</f>
        <v>0</v>
      </c>
      <c r="AC248" s="135">
        <f>IF($D$4='drop down choices'!$EE$4,G248/2.54,IF($D$4='drop down choices'!$EE$5,G248*2.54,0))</f>
        <v>0</v>
      </c>
      <c r="AD248" s="135">
        <f>IF($D$4='drop down choices'!$EE$4,H248/2.54,IF($D$4='drop down choices'!$EE$5,H248*2.54,0))</f>
        <v>0</v>
      </c>
      <c r="AE248" s="135">
        <f>IF($D$4='drop down choices'!$EE$4,I248/2.54,IF($D$4='drop down choices'!$EE$5,I248*2.54,0))</f>
        <v>0</v>
      </c>
      <c r="AF248" s="135">
        <f>IF($D$4='drop down choices'!$EE$4,J248/2.54,IF($D$4='drop down choices'!$EE$5,J248*2.54,0))</f>
        <v>0</v>
      </c>
      <c r="AG248" s="135">
        <f>IF($D$4='drop down choices'!$EE$4,K248/2.54,IF($D$4='drop down choices'!$EE$5,K248*2.54,0))</f>
        <v>0</v>
      </c>
      <c r="AH248" s="135">
        <f>IF($D$4='drop down choices'!$EE$4,L248/2.54,IF($D$4='drop down choices'!$EE$5,L248*2.54,0))</f>
        <v>0</v>
      </c>
      <c r="AI248" s="135">
        <f>IF($D$4='drop down choices'!$EE$4,M248/2.54,IF($D$4='drop down choices'!$EE$5,M248*2.54,0))</f>
        <v>0</v>
      </c>
      <c r="AJ248" s="135">
        <f>IF($D$4='drop down choices'!$EE$4,N248/2.54,IF($D$4='drop down choices'!$EE$5,N248*2.54,0))</f>
        <v>0</v>
      </c>
      <c r="AK248" s="135">
        <f>IF($D$4='drop down choices'!$EE$4,O248/2.54,IF($D$4='drop down choices'!$EE$5,O248*2.54,0))</f>
        <v>0</v>
      </c>
      <c r="AL248" s="135">
        <f>IF($D$4='drop down choices'!$EE$4,P248/2.54,IF($D$4='drop down choices'!$EE$5,P248*2.54,0))</f>
        <v>0</v>
      </c>
      <c r="AM248" s="135">
        <f>IF($D$4='drop down choices'!$EE$4,Q248/2.54,IF($D$4='drop down choices'!$EE$5,Q248*2.54,0))</f>
        <v>0</v>
      </c>
      <c r="AN248" s="135">
        <f>IF($D$4='drop down choices'!$EE$4,R248/2.54,IF($D$4='drop down choices'!$EE$5,R248*2.54,0))</f>
        <v>0</v>
      </c>
      <c r="AO248" s="135">
        <f>IF($D$4='drop down choices'!$EE$4,S248/2.54,IF($D$4='drop down choices'!$EE$5,S248*2.54,0))</f>
        <v>0</v>
      </c>
      <c r="AP248" s="135">
        <f>IF($D$4='drop down choices'!$EE$4,T248/2.54,IF($D$4='drop down choices'!$EE$5,T248*2.54,0))</f>
        <v>0</v>
      </c>
      <c r="AQ248" s="135">
        <f>IF($D$4='drop down choices'!$EE$4,U248/2.54,IF($D$4='drop down choices'!$EE$5,U248*2.54,0))</f>
        <v>0</v>
      </c>
      <c r="AR248" s="135">
        <f>IF($D$4='drop down choices'!$EE$4,V248/2.54,IF($D$4='drop down choices'!$EE$5,V248*2.54,0))</f>
        <v>0</v>
      </c>
    </row>
    <row r="249" spans="1:44" s="107" customFormat="1" ht="25.9" customHeight="1">
      <c r="A249" s="105"/>
      <c r="B249" s="500" t="str">
        <f>IF('VENDOR INFORMATION'!$B$13="Germany","n/a",'Fields names'!$A$229)</f>
        <v>Waist</v>
      </c>
      <c r="C249" s="500"/>
      <c r="D249" s="109" t="s">
        <v>284</v>
      </c>
      <c r="E249" s="129"/>
      <c r="F249" s="129"/>
      <c r="G249" s="129"/>
      <c r="H249" s="129"/>
      <c r="I249" s="129"/>
      <c r="J249" s="129"/>
      <c r="K249" s="129"/>
      <c r="L249" s="129"/>
      <c r="M249" s="129"/>
      <c r="N249" s="129"/>
      <c r="O249" s="129"/>
      <c r="P249" s="129"/>
      <c r="Q249" s="129"/>
      <c r="R249" s="129"/>
      <c r="S249" s="129"/>
      <c r="T249" s="129"/>
      <c r="U249" s="129"/>
      <c r="V249" s="129"/>
      <c r="W249" s="151" t="str">
        <f t="shared" si="38"/>
        <v>Waist: / / / / / / / / / / / / / / / / / /</v>
      </c>
      <c r="X249" s="501" t="str">
        <f t="shared" si="36"/>
        <v>Waist</v>
      </c>
      <c r="Y249" s="502"/>
      <c r="Z249" s="141" t="str">
        <f t="shared" si="37"/>
        <v>Select</v>
      </c>
      <c r="AA249" s="135">
        <f>IF($D$4='drop down choices'!$EE$4,E249/2.54,IF($D$4='drop down choices'!$EE$5,E249*2.54,0))</f>
        <v>0</v>
      </c>
      <c r="AB249" s="135">
        <f>IF($D$4='drop down choices'!$EE$4,F249/2.54,IF($D$4='drop down choices'!$EE$5,F249*2.54,0))</f>
        <v>0</v>
      </c>
      <c r="AC249" s="135">
        <f>IF($D$4='drop down choices'!$EE$4,G249/2.54,IF($D$4='drop down choices'!$EE$5,G249*2.54,0))</f>
        <v>0</v>
      </c>
      <c r="AD249" s="135">
        <f>IF($D$4='drop down choices'!$EE$4,H249/2.54,IF($D$4='drop down choices'!$EE$5,H249*2.54,0))</f>
        <v>0</v>
      </c>
      <c r="AE249" s="135">
        <f>IF($D$4='drop down choices'!$EE$4,I249/2.54,IF($D$4='drop down choices'!$EE$5,I249*2.54,0))</f>
        <v>0</v>
      </c>
      <c r="AF249" s="135">
        <f>IF($D$4='drop down choices'!$EE$4,J249/2.54,IF($D$4='drop down choices'!$EE$5,J249*2.54,0))</f>
        <v>0</v>
      </c>
      <c r="AG249" s="135">
        <f>IF($D$4='drop down choices'!$EE$4,K249/2.54,IF($D$4='drop down choices'!$EE$5,K249*2.54,0))</f>
        <v>0</v>
      </c>
      <c r="AH249" s="135">
        <f>IF($D$4='drop down choices'!$EE$4,L249/2.54,IF($D$4='drop down choices'!$EE$5,L249*2.54,0))</f>
        <v>0</v>
      </c>
      <c r="AI249" s="135">
        <f>IF($D$4='drop down choices'!$EE$4,M249/2.54,IF($D$4='drop down choices'!$EE$5,M249*2.54,0))</f>
        <v>0</v>
      </c>
      <c r="AJ249" s="135">
        <f>IF($D$4='drop down choices'!$EE$4,N249/2.54,IF($D$4='drop down choices'!$EE$5,N249*2.54,0))</f>
        <v>0</v>
      </c>
      <c r="AK249" s="135">
        <f>IF($D$4='drop down choices'!$EE$4,O249/2.54,IF($D$4='drop down choices'!$EE$5,O249*2.54,0))</f>
        <v>0</v>
      </c>
      <c r="AL249" s="135">
        <f>IF($D$4='drop down choices'!$EE$4,P249/2.54,IF($D$4='drop down choices'!$EE$5,P249*2.54,0))</f>
        <v>0</v>
      </c>
      <c r="AM249" s="135">
        <f>IF($D$4='drop down choices'!$EE$4,Q249/2.54,IF($D$4='drop down choices'!$EE$5,Q249*2.54,0))</f>
        <v>0</v>
      </c>
      <c r="AN249" s="135">
        <f>IF($D$4='drop down choices'!$EE$4,R249/2.54,IF($D$4='drop down choices'!$EE$5,R249*2.54,0))</f>
        <v>0</v>
      </c>
      <c r="AO249" s="135">
        <f>IF($D$4='drop down choices'!$EE$4,S249/2.54,IF($D$4='drop down choices'!$EE$5,S249*2.54,0))</f>
        <v>0</v>
      </c>
      <c r="AP249" s="135">
        <f>IF($D$4='drop down choices'!$EE$4,T249/2.54,IF($D$4='drop down choices'!$EE$5,T249*2.54,0))</f>
        <v>0</v>
      </c>
      <c r="AQ249" s="135">
        <f>IF($D$4='drop down choices'!$EE$4,U249/2.54,IF($D$4='drop down choices'!$EE$5,U249*2.54,0))</f>
        <v>0</v>
      </c>
      <c r="AR249" s="135">
        <f>IF($D$4='drop down choices'!$EE$4,V249/2.54,IF($D$4='drop down choices'!$EE$5,V249*2.54,0))</f>
        <v>0</v>
      </c>
    </row>
    <row r="250" spans="1:44" s="107" customFormat="1" ht="25.9" customHeight="1">
      <c r="A250" s="105"/>
      <c r="B250" s="500" t="str">
        <f>IF('VENDOR INFORMATION'!$B$13="Germany","n/a",'Fields names'!$A$230)</f>
        <v>Hip</v>
      </c>
      <c r="C250" s="500"/>
      <c r="D250" s="109" t="s">
        <v>284</v>
      </c>
      <c r="E250" s="129"/>
      <c r="F250" s="129"/>
      <c r="G250" s="129"/>
      <c r="H250" s="129"/>
      <c r="I250" s="129"/>
      <c r="J250" s="129"/>
      <c r="K250" s="129"/>
      <c r="L250" s="129"/>
      <c r="M250" s="129"/>
      <c r="N250" s="129"/>
      <c r="O250" s="129"/>
      <c r="P250" s="129"/>
      <c r="Q250" s="129"/>
      <c r="R250" s="129"/>
      <c r="S250" s="129"/>
      <c r="T250" s="129"/>
      <c r="U250" s="129"/>
      <c r="V250" s="129"/>
      <c r="W250" s="151" t="str">
        <f t="shared" si="38"/>
        <v>Hip: / / / / / / / / / / / / / / / / / /</v>
      </c>
      <c r="X250" s="501" t="str">
        <f t="shared" si="36"/>
        <v>Hip</v>
      </c>
      <c r="Y250" s="502"/>
      <c r="Z250" s="141" t="str">
        <f t="shared" si="37"/>
        <v>Select</v>
      </c>
      <c r="AA250" s="135">
        <f>IF($D$4='drop down choices'!$EE$4,E250/2.54,IF($D$4='drop down choices'!$EE$5,E250*2.54,0))</f>
        <v>0</v>
      </c>
      <c r="AB250" s="135">
        <f>IF($D$4='drop down choices'!$EE$4,F250/2.54,IF($D$4='drop down choices'!$EE$5,F250*2.54,0))</f>
        <v>0</v>
      </c>
      <c r="AC250" s="135">
        <f>IF($D$4='drop down choices'!$EE$4,G250/2.54,IF($D$4='drop down choices'!$EE$5,G250*2.54,0))</f>
        <v>0</v>
      </c>
      <c r="AD250" s="135">
        <f>IF($D$4='drop down choices'!$EE$4,H250/2.54,IF($D$4='drop down choices'!$EE$5,H250*2.54,0))</f>
        <v>0</v>
      </c>
      <c r="AE250" s="135">
        <f>IF($D$4='drop down choices'!$EE$4,I250/2.54,IF($D$4='drop down choices'!$EE$5,I250*2.54,0))</f>
        <v>0</v>
      </c>
      <c r="AF250" s="135">
        <f>IF($D$4='drop down choices'!$EE$4,J250/2.54,IF($D$4='drop down choices'!$EE$5,J250*2.54,0))</f>
        <v>0</v>
      </c>
      <c r="AG250" s="135">
        <f>IF($D$4='drop down choices'!$EE$4,K250/2.54,IF($D$4='drop down choices'!$EE$5,K250*2.54,0))</f>
        <v>0</v>
      </c>
      <c r="AH250" s="135">
        <f>IF($D$4='drop down choices'!$EE$4,L250/2.54,IF($D$4='drop down choices'!$EE$5,L250*2.54,0))</f>
        <v>0</v>
      </c>
      <c r="AI250" s="135">
        <f>IF($D$4='drop down choices'!$EE$4,M250/2.54,IF($D$4='drop down choices'!$EE$5,M250*2.54,0))</f>
        <v>0</v>
      </c>
      <c r="AJ250" s="135">
        <f>IF($D$4='drop down choices'!$EE$4,N250/2.54,IF($D$4='drop down choices'!$EE$5,N250*2.54,0))</f>
        <v>0</v>
      </c>
      <c r="AK250" s="135">
        <f>IF($D$4='drop down choices'!$EE$4,O250/2.54,IF($D$4='drop down choices'!$EE$5,O250*2.54,0))</f>
        <v>0</v>
      </c>
      <c r="AL250" s="135">
        <f>IF($D$4='drop down choices'!$EE$4,P250/2.54,IF($D$4='drop down choices'!$EE$5,P250*2.54,0))</f>
        <v>0</v>
      </c>
      <c r="AM250" s="135">
        <f>IF($D$4='drop down choices'!$EE$4,Q250/2.54,IF($D$4='drop down choices'!$EE$5,Q250*2.54,0))</f>
        <v>0</v>
      </c>
      <c r="AN250" s="135">
        <f>IF($D$4='drop down choices'!$EE$4,R250/2.54,IF($D$4='drop down choices'!$EE$5,R250*2.54,0))</f>
        <v>0</v>
      </c>
      <c r="AO250" s="135">
        <f>IF($D$4='drop down choices'!$EE$4,S250/2.54,IF($D$4='drop down choices'!$EE$5,S250*2.54,0))</f>
        <v>0</v>
      </c>
      <c r="AP250" s="135">
        <f>IF($D$4='drop down choices'!$EE$4,T250/2.54,IF($D$4='drop down choices'!$EE$5,T250*2.54,0))</f>
        <v>0</v>
      </c>
      <c r="AQ250" s="135">
        <f>IF($D$4='drop down choices'!$EE$4,U250/2.54,IF($D$4='drop down choices'!$EE$5,U250*2.54,0))</f>
        <v>0</v>
      </c>
      <c r="AR250" s="135">
        <f>IF($D$4='drop down choices'!$EE$4,V250/2.54,IF($D$4='drop down choices'!$EE$5,V250*2.54,0))</f>
        <v>0</v>
      </c>
    </row>
    <row r="251" spans="1:44" s="107" customFormat="1" ht="25.9" customHeight="1">
      <c r="A251" s="105"/>
      <c r="B251" s="500" t="str">
        <f>IF('VENDOR INFORMATION'!$B$13="Germany","n/a",'Fields names'!$A$231)</f>
        <v>Length</v>
      </c>
      <c r="C251" s="500"/>
      <c r="D251" s="109" t="s">
        <v>284</v>
      </c>
      <c r="E251" s="129"/>
      <c r="F251" s="129"/>
      <c r="G251" s="129"/>
      <c r="H251" s="129"/>
      <c r="I251" s="129"/>
      <c r="J251" s="129"/>
      <c r="K251" s="129"/>
      <c r="L251" s="129"/>
      <c r="M251" s="129"/>
      <c r="N251" s="129"/>
      <c r="O251" s="129"/>
      <c r="P251" s="129"/>
      <c r="Q251" s="129"/>
      <c r="R251" s="129"/>
      <c r="S251" s="129"/>
      <c r="T251" s="129"/>
      <c r="U251" s="129"/>
      <c r="V251" s="129"/>
      <c r="W251" s="151" t="str">
        <f t="shared" si="38"/>
        <v>Length: / / / / / / / / / / / / / / / / / /</v>
      </c>
      <c r="X251" s="501" t="str">
        <f t="shared" si="36"/>
        <v>Length</v>
      </c>
      <c r="Y251" s="502"/>
      <c r="Z251" s="141" t="str">
        <f t="shared" si="37"/>
        <v>Select</v>
      </c>
      <c r="AA251" s="135">
        <f>IF($D$4='drop down choices'!$EE$4,E251/2.54,IF($D$4='drop down choices'!$EE$5,E251*2.54,0))</f>
        <v>0</v>
      </c>
      <c r="AB251" s="135">
        <f>IF($D$4='drop down choices'!$EE$4,F251/2.54,IF($D$4='drop down choices'!$EE$5,F251*2.54,0))</f>
        <v>0</v>
      </c>
      <c r="AC251" s="135">
        <f>IF($D$4='drop down choices'!$EE$4,G251/2.54,IF($D$4='drop down choices'!$EE$5,G251*2.54,0))</f>
        <v>0</v>
      </c>
      <c r="AD251" s="135">
        <f>IF($D$4='drop down choices'!$EE$4,H251/2.54,IF($D$4='drop down choices'!$EE$5,H251*2.54,0))</f>
        <v>0</v>
      </c>
      <c r="AE251" s="135">
        <f>IF($D$4='drop down choices'!$EE$4,I251/2.54,IF($D$4='drop down choices'!$EE$5,I251*2.54,0))</f>
        <v>0</v>
      </c>
      <c r="AF251" s="135">
        <f>IF($D$4='drop down choices'!$EE$4,J251/2.54,IF($D$4='drop down choices'!$EE$5,J251*2.54,0))</f>
        <v>0</v>
      </c>
      <c r="AG251" s="135">
        <f>IF($D$4='drop down choices'!$EE$4,K251/2.54,IF($D$4='drop down choices'!$EE$5,K251*2.54,0))</f>
        <v>0</v>
      </c>
      <c r="AH251" s="135">
        <f>IF($D$4='drop down choices'!$EE$4,L251/2.54,IF($D$4='drop down choices'!$EE$5,L251*2.54,0))</f>
        <v>0</v>
      </c>
      <c r="AI251" s="135">
        <f>IF($D$4='drop down choices'!$EE$4,M251/2.54,IF($D$4='drop down choices'!$EE$5,M251*2.54,0))</f>
        <v>0</v>
      </c>
      <c r="AJ251" s="135">
        <f>IF($D$4='drop down choices'!$EE$4,N251/2.54,IF($D$4='drop down choices'!$EE$5,N251*2.54,0))</f>
        <v>0</v>
      </c>
      <c r="AK251" s="135">
        <f>IF($D$4='drop down choices'!$EE$4,O251/2.54,IF($D$4='drop down choices'!$EE$5,O251*2.54,0))</f>
        <v>0</v>
      </c>
      <c r="AL251" s="135">
        <f>IF($D$4='drop down choices'!$EE$4,P251/2.54,IF($D$4='drop down choices'!$EE$5,P251*2.54,0))</f>
        <v>0</v>
      </c>
      <c r="AM251" s="135">
        <f>IF($D$4='drop down choices'!$EE$4,Q251/2.54,IF($D$4='drop down choices'!$EE$5,Q251*2.54,0))</f>
        <v>0</v>
      </c>
      <c r="AN251" s="135">
        <f>IF($D$4='drop down choices'!$EE$4,R251/2.54,IF($D$4='drop down choices'!$EE$5,R251*2.54,0))</f>
        <v>0</v>
      </c>
      <c r="AO251" s="135">
        <f>IF($D$4='drop down choices'!$EE$4,S251/2.54,IF($D$4='drop down choices'!$EE$5,S251*2.54,0))</f>
        <v>0</v>
      </c>
      <c r="AP251" s="135">
        <f>IF($D$4='drop down choices'!$EE$4,T251/2.54,IF($D$4='drop down choices'!$EE$5,T251*2.54,0))</f>
        <v>0</v>
      </c>
      <c r="AQ251" s="135">
        <f>IF($D$4='drop down choices'!$EE$4,U251/2.54,IF($D$4='drop down choices'!$EE$5,U251*2.54,0))</f>
        <v>0</v>
      </c>
      <c r="AR251" s="135">
        <f>IF($D$4='drop down choices'!$EE$4,V251/2.54,IF($D$4='drop down choices'!$EE$5,V251*2.54,0))</f>
        <v>0</v>
      </c>
    </row>
    <row r="252" spans="1:44" s="107" customFormat="1" ht="25.9" customHeight="1">
      <c r="A252" s="105"/>
      <c r="B252" s="500" t="str">
        <f>IF('VENDOR INFORMATION'!$B$13="Germany","n/a",'Fields names'!$A$232)</f>
        <v>Sleeve length</v>
      </c>
      <c r="C252" s="500"/>
      <c r="D252" s="109" t="s">
        <v>284</v>
      </c>
      <c r="E252" s="129"/>
      <c r="F252" s="129"/>
      <c r="G252" s="129"/>
      <c r="H252" s="129"/>
      <c r="I252" s="129"/>
      <c r="J252" s="129"/>
      <c r="K252" s="129"/>
      <c r="L252" s="129"/>
      <c r="M252" s="129"/>
      <c r="N252" s="129"/>
      <c r="O252" s="129"/>
      <c r="P252" s="129"/>
      <c r="Q252" s="129"/>
      <c r="R252" s="129"/>
      <c r="S252" s="129"/>
      <c r="T252" s="129"/>
      <c r="U252" s="129"/>
      <c r="V252" s="129"/>
      <c r="W252" s="151" t="str">
        <f t="shared" si="38"/>
        <v>Sleeve length: / / / / / / / / / / / / / / / / / /</v>
      </c>
      <c r="X252" s="501" t="str">
        <f t="shared" si="36"/>
        <v>Sleeve length</v>
      </c>
      <c r="Y252" s="502"/>
      <c r="Z252" s="141" t="str">
        <f t="shared" si="37"/>
        <v>Select</v>
      </c>
      <c r="AA252" s="135">
        <f>IF($D$4='drop down choices'!$EE$4,E252/2.54,IF($D$4='drop down choices'!$EE$5,E252*2.54,0))</f>
        <v>0</v>
      </c>
      <c r="AB252" s="135">
        <f>IF($D$4='drop down choices'!$EE$4,F252/2.54,IF($D$4='drop down choices'!$EE$5,F252*2.54,0))</f>
        <v>0</v>
      </c>
      <c r="AC252" s="135">
        <f>IF($D$4='drop down choices'!$EE$4,G252/2.54,IF($D$4='drop down choices'!$EE$5,G252*2.54,0))</f>
        <v>0</v>
      </c>
      <c r="AD252" s="135">
        <f>IF($D$4='drop down choices'!$EE$4,H252/2.54,IF($D$4='drop down choices'!$EE$5,H252*2.54,0))</f>
        <v>0</v>
      </c>
      <c r="AE252" s="135">
        <f>IF($D$4='drop down choices'!$EE$4,I252/2.54,IF($D$4='drop down choices'!$EE$5,I252*2.54,0))</f>
        <v>0</v>
      </c>
      <c r="AF252" s="135">
        <f>IF($D$4='drop down choices'!$EE$4,J252/2.54,IF($D$4='drop down choices'!$EE$5,J252*2.54,0))</f>
        <v>0</v>
      </c>
      <c r="AG252" s="135">
        <f>IF($D$4='drop down choices'!$EE$4,K252/2.54,IF($D$4='drop down choices'!$EE$5,K252*2.54,0))</f>
        <v>0</v>
      </c>
      <c r="AH252" s="135">
        <f>IF($D$4='drop down choices'!$EE$4,L252/2.54,IF($D$4='drop down choices'!$EE$5,L252*2.54,0))</f>
        <v>0</v>
      </c>
      <c r="AI252" s="135">
        <f>IF($D$4='drop down choices'!$EE$4,M252/2.54,IF($D$4='drop down choices'!$EE$5,M252*2.54,0))</f>
        <v>0</v>
      </c>
      <c r="AJ252" s="135">
        <f>IF($D$4='drop down choices'!$EE$4,N252/2.54,IF($D$4='drop down choices'!$EE$5,N252*2.54,0))</f>
        <v>0</v>
      </c>
      <c r="AK252" s="135">
        <f>IF($D$4='drop down choices'!$EE$4,O252/2.54,IF($D$4='drop down choices'!$EE$5,O252*2.54,0))</f>
        <v>0</v>
      </c>
      <c r="AL252" s="135">
        <f>IF($D$4='drop down choices'!$EE$4,P252/2.54,IF($D$4='drop down choices'!$EE$5,P252*2.54,0))</f>
        <v>0</v>
      </c>
      <c r="AM252" s="135">
        <f>IF($D$4='drop down choices'!$EE$4,Q252/2.54,IF($D$4='drop down choices'!$EE$5,Q252*2.54,0))</f>
        <v>0</v>
      </c>
      <c r="AN252" s="135">
        <f>IF($D$4='drop down choices'!$EE$4,R252/2.54,IF($D$4='drop down choices'!$EE$5,R252*2.54,0))</f>
        <v>0</v>
      </c>
      <c r="AO252" s="135">
        <f>IF($D$4='drop down choices'!$EE$4,S252/2.54,IF($D$4='drop down choices'!$EE$5,S252*2.54,0))</f>
        <v>0</v>
      </c>
      <c r="AP252" s="135">
        <f>IF($D$4='drop down choices'!$EE$4,T252/2.54,IF($D$4='drop down choices'!$EE$5,T252*2.54,0))</f>
        <v>0</v>
      </c>
      <c r="AQ252" s="135">
        <f>IF($D$4='drop down choices'!$EE$4,U252/2.54,IF($D$4='drop down choices'!$EE$5,U252*2.54,0))</f>
        <v>0</v>
      </c>
      <c r="AR252" s="135">
        <f>IF($D$4='drop down choices'!$EE$4,V252/2.54,IF($D$4='drop down choices'!$EE$5,V252*2.54,0))</f>
        <v>0</v>
      </c>
    </row>
    <row r="253" spans="1:44" s="107" customFormat="1" ht="25.9" customHeight="1">
      <c r="A253" s="105"/>
      <c r="B253" s="500" t="str">
        <f>IF('VENDOR INFORMATION'!$B$13="Germany","n/a",'Fields names'!$A$233)</f>
        <v>Sweep</v>
      </c>
      <c r="C253" s="500"/>
      <c r="D253" s="109" t="s">
        <v>284</v>
      </c>
      <c r="E253" s="129"/>
      <c r="F253" s="129"/>
      <c r="G253" s="129"/>
      <c r="H253" s="129"/>
      <c r="I253" s="129"/>
      <c r="J253" s="129"/>
      <c r="K253" s="129"/>
      <c r="L253" s="129"/>
      <c r="M253" s="129"/>
      <c r="N253" s="129"/>
      <c r="O253" s="129"/>
      <c r="P253" s="129"/>
      <c r="Q253" s="129"/>
      <c r="R253" s="129"/>
      <c r="S253" s="129"/>
      <c r="T253" s="129"/>
      <c r="U253" s="129"/>
      <c r="V253" s="129"/>
      <c r="W253" s="151" t="str">
        <f t="shared" si="38"/>
        <v>Sweep: / / / / / / / / / / / / / / / / / /</v>
      </c>
      <c r="X253" s="501" t="str">
        <f t="shared" si="36"/>
        <v>Sweep</v>
      </c>
      <c r="Y253" s="502"/>
      <c r="Z253" s="141" t="str">
        <f t="shared" si="37"/>
        <v>Select</v>
      </c>
      <c r="AA253" s="135">
        <f>IF($D$4='drop down choices'!$EE$4,E253/2.54,IF($D$4='drop down choices'!$EE$5,E253*2.54,0))</f>
        <v>0</v>
      </c>
      <c r="AB253" s="135">
        <f>IF($D$4='drop down choices'!$EE$4,F253/2.54,IF($D$4='drop down choices'!$EE$5,F253*2.54,0))</f>
        <v>0</v>
      </c>
      <c r="AC253" s="135">
        <f>IF($D$4='drop down choices'!$EE$4,G253/2.54,IF($D$4='drop down choices'!$EE$5,G253*2.54,0))</f>
        <v>0</v>
      </c>
      <c r="AD253" s="135">
        <f>IF($D$4='drop down choices'!$EE$4,H253/2.54,IF($D$4='drop down choices'!$EE$5,H253*2.54,0))</f>
        <v>0</v>
      </c>
      <c r="AE253" s="135">
        <f>IF($D$4='drop down choices'!$EE$4,I253/2.54,IF($D$4='drop down choices'!$EE$5,I253*2.54,0))</f>
        <v>0</v>
      </c>
      <c r="AF253" s="135">
        <f>IF($D$4='drop down choices'!$EE$4,J253/2.54,IF($D$4='drop down choices'!$EE$5,J253*2.54,0))</f>
        <v>0</v>
      </c>
      <c r="AG253" s="135">
        <f>IF($D$4='drop down choices'!$EE$4,K253/2.54,IF($D$4='drop down choices'!$EE$5,K253*2.54,0))</f>
        <v>0</v>
      </c>
      <c r="AH253" s="135">
        <f>IF($D$4='drop down choices'!$EE$4,L253/2.54,IF($D$4='drop down choices'!$EE$5,L253*2.54,0))</f>
        <v>0</v>
      </c>
      <c r="AI253" s="135">
        <f>IF($D$4='drop down choices'!$EE$4,M253/2.54,IF($D$4='drop down choices'!$EE$5,M253*2.54,0))</f>
        <v>0</v>
      </c>
      <c r="AJ253" s="135">
        <f>IF($D$4='drop down choices'!$EE$4,N253/2.54,IF($D$4='drop down choices'!$EE$5,N253*2.54,0))</f>
        <v>0</v>
      </c>
      <c r="AK253" s="135">
        <f>IF($D$4='drop down choices'!$EE$4,O253/2.54,IF($D$4='drop down choices'!$EE$5,O253*2.54,0))</f>
        <v>0</v>
      </c>
      <c r="AL253" s="135">
        <f>IF($D$4='drop down choices'!$EE$4,P253/2.54,IF($D$4='drop down choices'!$EE$5,P253*2.54,0))</f>
        <v>0</v>
      </c>
      <c r="AM253" s="135">
        <f>IF($D$4='drop down choices'!$EE$4,Q253/2.54,IF($D$4='drop down choices'!$EE$5,Q253*2.54,0))</f>
        <v>0</v>
      </c>
      <c r="AN253" s="135">
        <f>IF($D$4='drop down choices'!$EE$4,R253/2.54,IF($D$4='drop down choices'!$EE$5,R253*2.54,0))</f>
        <v>0</v>
      </c>
      <c r="AO253" s="135">
        <f>IF($D$4='drop down choices'!$EE$4,S253/2.54,IF($D$4='drop down choices'!$EE$5,S253*2.54,0))</f>
        <v>0</v>
      </c>
      <c r="AP253" s="135">
        <f>IF($D$4='drop down choices'!$EE$4,T253/2.54,IF($D$4='drop down choices'!$EE$5,T253*2.54,0))</f>
        <v>0</v>
      </c>
      <c r="AQ253" s="135">
        <f>IF($D$4='drop down choices'!$EE$4,U253/2.54,IF($D$4='drop down choices'!$EE$5,U253*2.54,0))</f>
        <v>0</v>
      </c>
      <c r="AR253" s="135">
        <f>IF($D$4='drop down choices'!$EE$4,V253/2.54,IF($D$4='drop down choices'!$EE$5,V253*2.54,0))</f>
        <v>0</v>
      </c>
    </row>
    <row r="254" spans="1:44" s="107" customFormat="1" ht="25.9" customHeight="1">
      <c r="A254" s="105"/>
      <c r="B254" s="500" t="str">
        <f>IF('VENDOR INFORMATION'!$B$13="Germany","n/a",'Fields names'!$A$234)</f>
        <v>In Seam</v>
      </c>
      <c r="C254" s="500"/>
      <c r="D254" s="109" t="s">
        <v>284</v>
      </c>
      <c r="E254" s="129"/>
      <c r="F254" s="129"/>
      <c r="G254" s="129"/>
      <c r="H254" s="129"/>
      <c r="I254" s="129"/>
      <c r="J254" s="129"/>
      <c r="K254" s="129"/>
      <c r="L254" s="129"/>
      <c r="M254" s="129"/>
      <c r="N254" s="129"/>
      <c r="O254" s="129"/>
      <c r="P254" s="129"/>
      <c r="Q254" s="129"/>
      <c r="R254" s="129"/>
      <c r="S254" s="129"/>
      <c r="T254" s="129"/>
      <c r="U254" s="129"/>
      <c r="V254" s="129"/>
      <c r="W254" s="151" t="str">
        <f t="shared" si="38"/>
        <v>In Seam: / / / / / / / / / / / / / / / / / /</v>
      </c>
      <c r="X254" s="501" t="str">
        <f t="shared" si="36"/>
        <v>In Seam</v>
      </c>
      <c r="Y254" s="502"/>
      <c r="Z254" s="141" t="str">
        <f t="shared" si="37"/>
        <v>Select</v>
      </c>
      <c r="AA254" s="135">
        <f>IF($D$4='drop down choices'!$EE$4,E254/2.54,IF($D$4='drop down choices'!$EE$5,E254*2.54,0))</f>
        <v>0</v>
      </c>
      <c r="AB254" s="135">
        <f>IF($D$4='drop down choices'!$EE$4,F254/2.54,IF($D$4='drop down choices'!$EE$5,F254*2.54,0))</f>
        <v>0</v>
      </c>
      <c r="AC254" s="135">
        <f>IF($D$4='drop down choices'!$EE$4,G254/2.54,IF($D$4='drop down choices'!$EE$5,G254*2.54,0))</f>
        <v>0</v>
      </c>
      <c r="AD254" s="135">
        <f>IF($D$4='drop down choices'!$EE$4,H254/2.54,IF($D$4='drop down choices'!$EE$5,H254*2.54,0))</f>
        <v>0</v>
      </c>
      <c r="AE254" s="135">
        <f>IF($D$4='drop down choices'!$EE$4,I254/2.54,IF($D$4='drop down choices'!$EE$5,I254*2.54,0))</f>
        <v>0</v>
      </c>
      <c r="AF254" s="135">
        <f>IF($D$4='drop down choices'!$EE$4,J254/2.54,IF($D$4='drop down choices'!$EE$5,J254*2.54,0))</f>
        <v>0</v>
      </c>
      <c r="AG254" s="135">
        <f>IF($D$4='drop down choices'!$EE$4,K254/2.54,IF($D$4='drop down choices'!$EE$5,K254*2.54,0))</f>
        <v>0</v>
      </c>
      <c r="AH254" s="135">
        <f>IF($D$4='drop down choices'!$EE$4,L254/2.54,IF($D$4='drop down choices'!$EE$5,L254*2.54,0))</f>
        <v>0</v>
      </c>
      <c r="AI254" s="135">
        <f>IF($D$4='drop down choices'!$EE$4,M254/2.54,IF($D$4='drop down choices'!$EE$5,M254*2.54,0))</f>
        <v>0</v>
      </c>
      <c r="AJ254" s="135">
        <f>IF($D$4='drop down choices'!$EE$4,N254/2.54,IF($D$4='drop down choices'!$EE$5,N254*2.54,0))</f>
        <v>0</v>
      </c>
      <c r="AK254" s="135">
        <f>IF($D$4='drop down choices'!$EE$4,O254/2.54,IF($D$4='drop down choices'!$EE$5,O254*2.54,0))</f>
        <v>0</v>
      </c>
      <c r="AL254" s="135">
        <f>IF($D$4='drop down choices'!$EE$4,P254/2.54,IF($D$4='drop down choices'!$EE$5,P254*2.54,0))</f>
        <v>0</v>
      </c>
      <c r="AM254" s="135">
        <f>IF($D$4='drop down choices'!$EE$4,Q254/2.54,IF($D$4='drop down choices'!$EE$5,Q254*2.54,0))</f>
        <v>0</v>
      </c>
      <c r="AN254" s="135">
        <f>IF($D$4='drop down choices'!$EE$4,R254/2.54,IF($D$4='drop down choices'!$EE$5,R254*2.54,0))</f>
        <v>0</v>
      </c>
      <c r="AO254" s="135">
        <f>IF($D$4='drop down choices'!$EE$4,S254/2.54,IF($D$4='drop down choices'!$EE$5,S254*2.54,0))</f>
        <v>0</v>
      </c>
      <c r="AP254" s="135">
        <f>IF($D$4='drop down choices'!$EE$4,T254/2.54,IF($D$4='drop down choices'!$EE$5,T254*2.54,0))</f>
        <v>0</v>
      </c>
      <c r="AQ254" s="135">
        <f>IF($D$4='drop down choices'!$EE$4,U254/2.54,IF($D$4='drop down choices'!$EE$5,U254*2.54,0))</f>
        <v>0</v>
      </c>
      <c r="AR254" s="135">
        <f>IF($D$4='drop down choices'!$EE$4,V254/2.54,IF($D$4='drop down choices'!$EE$5,V254*2.54,0))</f>
        <v>0</v>
      </c>
    </row>
    <row r="255" spans="1:44" s="107" customFormat="1" ht="25.9" customHeight="1">
      <c r="A255" s="105"/>
      <c r="B255" s="500" t="str">
        <f>IF('VENDOR INFORMATION'!$B$13="Germany","n/a",'Fields names'!$A$235)</f>
        <v>Out Seam</v>
      </c>
      <c r="C255" s="500"/>
      <c r="D255" s="109" t="s">
        <v>284</v>
      </c>
      <c r="E255" s="130"/>
      <c r="F255" s="130"/>
      <c r="G255" s="130"/>
      <c r="H255" s="130"/>
      <c r="I255" s="130"/>
      <c r="J255" s="130"/>
      <c r="K255" s="130"/>
      <c r="L255" s="130"/>
      <c r="M255" s="130"/>
      <c r="N255" s="130"/>
      <c r="O255" s="130"/>
      <c r="P255" s="130"/>
      <c r="Q255" s="130"/>
      <c r="R255" s="130"/>
      <c r="S255" s="130"/>
      <c r="T255" s="130"/>
      <c r="U255" s="130"/>
      <c r="V255" s="130"/>
      <c r="W255" s="151" t="str">
        <f t="shared" si="38"/>
        <v>Out Seam: / / / / / / / / / / / / / / / / / /</v>
      </c>
      <c r="X255" s="501" t="str">
        <f t="shared" si="36"/>
        <v>Out Seam</v>
      </c>
      <c r="Y255" s="502"/>
      <c r="Z255" s="141" t="str">
        <f t="shared" si="37"/>
        <v>Select</v>
      </c>
      <c r="AA255" s="138">
        <f>IF($D$4='drop down choices'!$EE$4,E255/2.54,IF($D$4='drop down choices'!$EE$5,E255*2.54,0))</f>
        <v>0</v>
      </c>
      <c r="AB255" s="138">
        <f>IF($D$4='drop down choices'!$EE$4,F255/2.54,IF($D$4='drop down choices'!$EE$5,F255*2.54,0))</f>
        <v>0</v>
      </c>
      <c r="AC255" s="138">
        <f>IF($D$4='drop down choices'!$EE$4,G255/2.54,IF($D$4='drop down choices'!$EE$5,G255*2.54,0))</f>
        <v>0</v>
      </c>
      <c r="AD255" s="138">
        <f>IF($D$4='drop down choices'!$EE$4,H255/2.54,IF($D$4='drop down choices'!$EE$5,H255*2.54,0))</f>
        <v>0</v>
      </c>
      <c r="AE255" s="138">
        <f>IF($D$4='drop down choices'!$EE$4,I255/2.54,IF($D$4='drop down choices'!$EE$5,I255*2.54,0))</f>
        <v>0</v>
      </c>
      <c r="AF255" s="138">
        <f>IF($D$4='drop down choices'!$EE$4,J255/2.54,IF($D$4='drop down choices'!$EE$5,J255*2.54,0))</f>
        <v>0</v>
      </c>
      <c r="AG255" s="138">
        <f>IF($D$4='drop down choices'!$EE$4,K255/2.54,IF($D$4='drop down choices'!$EE$5,K255*2.54,0))</f>
        <v>0</v>
      </c>
      <c r="AH255" s="138">
        <f>IF($D$4='drop down choices'!$EE$4,L255/2.54,IF($D$4='drop down choices'!$EE$5,L255*2.54,0))</f>
        <v>0</v>
      </c>
      <c r="AI255" s="138">
        <f>IF($D$4='drop down choices'!$EE$4,M255/2.54,IF($D$4='drop down choices'!$EE$5,M255*2.54,0))</f>
        <v>0</v>
      </c>
      <c r="AJ255" s="138">
        <f>IF($D$4='drop down choices'!$EE$4,N255/2.54,IF($D$4='drop down choices'!$EE$5,N255*2.54,0))</f>
        <v>0</v>
      </c>
      <c r="AK255" s="138">
        <f>IF($D$4='drop down choices'!$EE$4,O255/2.54,IF($D$4='drop down choices'!$EE$5,O255*2.54,0))</f>
        <v>0</v>
      </c>
      <c r="AL255" s="138">
        <f>IF($D$4='drop down choices'!$EE$4,P255/2.54,IF($D$4='drop down choices'!$EE$5,P255*2.54,0))</f>
        <v>0</v>
      </c>
      <c r="AM255" s="138">
        <f>IF($D$4='drop down choices'!$EE$4,Q255/2.54,IF($D$4='drop down choices'!$EE$5,Q255*2.54,0))</f>
        <v>0</v>
      </c>
      <c r="AN255" s="138">
        <f>IF($D$4='drop down choices'!$EE$4,R255/2.54,IF($D$4='drop down choices'!$EE$5,R255*2.54,0))</f>
        <v>0</v>
      </c>
      <c r="AO255" s="138">
        <f>IF($D$4='drop down choices'!$EE$4,S255/2.54,IF($D$4='drop down choices'!$EE$5,S255*2.54,0))</f>
        <v>0</v>
      </c>
      <c r="AP255" s="138">
        <f>IF($D$4='drop down choices'!$EE$4,T255/2.54,IF($D$4='drop down choices'!$EE$5,T255*2.54,0))</f>
        <v>0</v>
      </c>
      <c r="AQ255" s="138">
        <f>IF($D$4='drop down choices'!$EE$4,U255/2.54,IF($D$4='drop down choices'!$EE$5,U255*2.54,0))</f>
        <v>0</v>
      </c>
      <c r="AR255" s="138">
        <f>IF($D$4='drop down choices'!$EE$4,V255/2.54,IF($D$4='drop down choices'!$EE$5,V255*2.54,0))</f>
        <v>0</v>
      </c>
    </row>
    <row r="262" spans="1:44">
      <c r="A262" s="315"/>
      <c r="B262" s="315"/>
      <c r="C262" s="315"/>
      <c r="D262" s="315"/>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c r="AA262" s="315"/>
      <c r="AB262" s="315"/>
      <c r="AC262" s="315"/>
      <c r="AD262" s="315"/>
      <c r="AE262" s="315"/>
      <c r="AF262" s="315"/>
      <c r="AG262" s="315"/>
      <c r="AH262" s="315"/>
      <c r="AI262" s="315"/>
      <c r="AJ262" s="315"/>
      <c r="AK262" s="315"/>
      <c r="AL262" s="315"/>
      <c r="AM262" s="315"/>
      <c r="AN262" s="315"/>
      <c r="AO262" s="315"/>
      <c r="AP262" s="315"/>
      <c r="AQ262" s="315"/>
      <c r="AR262" s="315"/>
    </row>
    <row r="263" spans="1:44" ht="10.5" customHeight="1">
      <c r="A263" s="315"/>
      <c r="B263" s="315"/>
      <c r="C263" s="315"/>
      <c r="D263" s="315"/>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15"/>
      <c r="AB263" s="315"/>
      <c r="AC263" s="315"/>
      <c r="AD263" s="315"/>
      <c r="AE263" s="315"/>
      <c r="AF263" s="315"/>
      <c r="AG263" s="315"/>
      <c r="AH263" s="315"/>
      <c r="AI263" s="315"/>
      <c r="AJ263" s="315"/>
      <c r="AK263" s="315"/>
      <c r="AL263" s="315"/>
      <c r="AM263" s="315"/>
      <c r="AN263" s="315"/>
      <c r="AO263" s="315"/>
      <c r="AP263" s="315"/>
      <c r="AQ263" s="315"/>
      <c r="AR263" s="315"/>
    </row>
    <row r="264" spans="1:44" s="106" customFormat="1" ht="15" customHeight="1">
      <c r="A264" s="105"/>
      <c r="B264" s="131" t="e">
        <f>'PRODUCT INFORMATION'!#REF!</f>
        <v>#REF!</v>
      </c>
      <c r="C264" s="139" t="str">
        <f>'Fields names'!$A$179</f>
        <v>Unit</v>
      </c>
      <c r="D264" s="109" t="s">
        <v>2027</v>
      </c>
      <c r="E264" s="108"/>
      <c r="F264" s="108"/>
      <c r="G264" s="108"/>
      <c r="H264" s="131"/>
      <c r="I264" s="131"/>
      <c r="J264" s="131"/>
      <c r="K264" s="131"/>
      <c r="L264" s="131"/>
      <c r="M264" s="131"/>
      <c r="N264" s="132"/>
      <c r="O264" s="132"/>
      <c r="P264" s="132"/>
      <c r="Q264" s="132"/>
      <c r="R264" s="132"/>
      <c r="S264" s="132"/>
      <c r="T264" s="132"/>
      <c r="U264" s="132"/>
      <c r="V264" s="132"/>
      <c r="W264" s="149" t="s">
        <v>1495</v>
      </c>
      <c r="X264" s="105"/>
      <c r="Y264" s="139" t="str">
        <f>C264</f>
        <v>Unit</v>
      </c>
      <c r="Z264" s="133" t="str">
        <f>IF(D264='drop down choices'!EE264,'drop down choices'!EE265,IF(D264='drop down choices'!EE265,'drop down choices'!EE264,"n/a"))</f>
        <v>n/a</v>
      </c>
      <c r="AC264" s="107"/>
      <c r="AD264" s="105"/>
      <c r="AE264" s="105"/>
      <c r="AF264" s="105"/>
      <c r="AG264" s="105"/>
      <c r="AH264" s="105"/>
      <c r="AI264" s="105"/>
      <c r="AJ264" s="105"/>
      <c r="AK264" s="105"/>
      <c r="AL264" s="105"/>
      <c r="AM264" s="105"/>
      <c r="AN264" s="105"/>
      <c r="AO264" s="105"/>
      <c r="AP264" s="105"/>
      <c r="AQ264" s="105"/>
      <c r="AR264" s="105"/>
    </row>
    <row r="265" spans="1:44" s="106" customFormat="1" ht="6" customHeight="1" thickBot="1">
      <c r="A265" s="105"/>
      <c r="B265" s="131"/>
      <c r="C265" s="131"/>
      <c r="D265" s="131"/>
      <c r="E265" s="131"/>
      <c r="F265" s="131"/>
      <c r="G265" s="131"/>
      <c r="H265" s="131"/>
      <c r="I265" s="131"/>
      <c r="J265" s="131"/>
      <c r="K265" s="131"/>
      <c r="L265" s="131"/>
      <c r="M265" s="131"/>
      <c r="N265" s="132"/>
      <c r="O265" s="132"/>
      <c r="P265" s="132"/>
      <c r="Q265" s="132"/>
      <c r="R265" s="132"/>
      <c r="S265" s="132"/>
      <c r="T265" s="132"/>
      <c r="U265" s="132"/>
      <c r="V265" s="132"/>
      <c r="W265" s="150" t="s">
        <v>2281</v>
      </c>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row>
    <row r="266" spans="1:44" s="107" customFormat="1" ht="23.25" customHeight="1">
      <c r="A266" s="105"/>
      <c r="B266" s="503" t="str">
        <f>IF('VENDOR INFORMATION'!$B$13="Germany","n/a",'Fields names'!$A$193)</f>
        <v>SIZE</v>
      </c>
      <c r="C266" s="504"/>
      <c r="D266" s="126" t="str">
        <f>IF('VENDOR INFORMATION'!$B$13="Germany","n/a",'Fields names'!$A$69)</f>
        <v>Type</v>
      </c>
      <c r="E266" s="126"/>
      <c r="F266" s="126"/>
      <c r="G266" s="126"/>
      <c r="H266" s="126"/>
      <c r="I266" s="126"/>
      <c r="J266" s="126"/>
      <c r="K266" s="126"/>
      <c r="L266" s="126"/>
      <c r="M266" s="126"/>
      <c r="N266" s="127"/>
      <c r="O266" s="127"/>
      <c r="P266" s="127"/>
      <c r="Q266" s="127"/>
      <c r="R266" s="127"/>
      <c r="S266" s="127"/>
      <c r="T266" s="127"/>
      <c r="U266" s="127"/>
      <c r="V266" s="127"/>
      <c r="W266" s="149" t="s">
        <v>2282</v>
      </c>
      <c r="X266" s="505" t="str">
        <f t="shared" ref="X266:X275" si="39">B266</f>
        <v>SIZE</v>
      </c>
      <c r="Y266" s="506"/>
      <c r="Z266" s="140" t="str">
        <f t="shared" ref="Z266:Z275" si="40">D266</f>
        <v>Type</v>
      </c>
      <c r="AA266" s="134">
        <f>IF('VENDOR INFORMATION'!$B$13="Germany","n/a",E266)</f>
        <v>0</v>
      </c>
      <c r="AB266" s="134">
        <f>IF('VENDOR INFORMATION'!$B$13="Germany","n/a",F266)</f>
        <v>0</v>
      </c>
      <c r="AC266" s="134">
        <f>IF('VENDOR INFORMATION'!$B$13="Germany","n/a",G266)</f>
        <v>0</v>
      </c>
      <c r="AD266" s="134">
        <f>IF('VENDOR INFORMATION'!$B$13="Germany","n/a",H266)</f>
        <v>0</v>
      </c>
      <c r="AE266" s="134">
        <f>IF('VENDOR INFORMATION'!$B$13="Germany","n/a",I266)</f>
        <v>0</v>
      </c>
      <c r="AF266" s="134">
        <f>IF('VENDOR INFORMATION'!$B$13="Germany","n/a",J266)</f>
        <v>0</v>
      </c>
      <c r="AG266" s="134">
        <f>IF('VENDOR INFORMATION'!$B$13="Germany","n/a",K266)</f>
        <v>0</v>
      </c>
      <c r="AH266" s="134">
        <f>IF('VENDOR INFORMATION'!$B$13="Germany","n/a",L266)</f>
        <v>0</v>
      </c>
      <c r="AI266" s="134">
        <f>IF('VENDOR INFORMATION'!$B$13="Germany","n/a",M266)</f>
        <v>0</v>
      </c>
      <c r="AJ266" s="134">
        <f>IF('VENDOR INFORMATION'!$B$13="Germany","n/a",N266)</f>
        <v>0</v>
      </c>
      <c r="AK266" s="134">
        <f>IF('VENDOR INFORMATION'!$B$13="Germany","n/a",O266)</f>
        <v>0</v>
      </c>
      <c r="AL266" s="134">
        <f>IF('VENDOR INFORMATION'!$B$13="Germany","n/a",P266)</f>
        <v>0</v>
      </c>
      <c r="AM266" s="134">
        <f>IF('VENDOR INFORMATION'!$B$13="Germany","n/a",Q266)</f>
        <v>0</v>
      </c>
      <c r="AN266" s="134">
        <f>IF('VENDOR INFORMATION'!$B$13="Germany","n/a",R266)</f>
        <v>0</v>
      </c>
      <c r="AO266" s="134">
        <f>IF('VENDOR INFORMATION'!$B$13="Germany","n/a",S266)</f>
        <v>0</v>
      </c>
      <c r="AP266" s="134">
        <f>IF('VENDOR INFORMATION'!$B$13="Germany","n/a",T266)</f>
        <v>0</v>
      </c>
      <c r="AQ266" s="134">
        <f>IF('VENDOR INFORMATION'!$B$13="Germany","n/a",U266)</f>
        <v>0</v>
      </c>
      <c r="AR266" s="134">
        <f>IF('VENDOR INFORMATION'!$B$13="Germany","n/a",V266)</f>
        <v>0</v>
      </c>
    </row>
    <row r="267" spans="1:44" s="107" customFormat="1" ht="25.9" customHeight="1">
      <c r="A267" s="105"/>
      <c r="B267" s="500" t="str">
        <f>IF('VENDOR INFORMATION'!$B$13="Germany","n/a",'Fields names'!$A$227)</f>
        <v>Shoulder</v>
      </c>
      <c r="C267" s="500"/>
      <c r="D267" s="109" t="s">
        <v>284</v>
      </c>
      <c r="E267" s="128"/>
      <c r="F267" s="128"/>
      <c r="G267" s="128"/>
      <c r="H267" s="128"/>
      <c r="I267" s="128"/>
      <c r="J267" s="128"/>
      <c r="K267" s="128"/>
      <c r="L267" s="128"/>
      <c r="M267" s="128"/>
      <c r="N267" s="128"/>
      <c r="O267" s="128"/>
      <c r="P267" s="128"/>
      <c r="Q267" s="128"/>
      <c r="R267" s="128"/>
      <c r="S267" s="128"/>
      <c r="T267" s="128"/>
      <c r="U267" s="128"/>
      <c r="V267" s="128"/>
      <c r="W267" s="151" t="str">
        <f>_xlfn.CONCAT(B267,$W$6,$E$6,$W$5,E267,$W$4,$F$6,$W$5,F267,$W$4,$G$6,$W$5,G267,$W$4,$H$6,$W$5,H267,$W$4,$I$6,$W$5,I267,$W$4,$J$6,$W$5,J267,$W$4,$K$6,$W$5,K267,$W$4,$L$6,$W$5,L267,$W$4,$M$6,$W$5,M267,$W$4,$N$6,$W$5,N267,$W$4,$O$6,$W$5,O267,$W$4,$P$6,$W$5,P267,$W$4,$Q$6,$W$5,Q267,$W$4,$R$6,$W$5,R267,$W$4,$S$6,$W$5,S267,$W$4,$T$6,$W$5,T267,$W$4,$U$6,$W$5,U267,$W$4,$V$6,$W$5,V267)</f>
        <v>Shoulder: / / / / / / / / / / / / / / / / / /</v>
      </c>
      <c r="X267" s="501" t="str">
        <f t="shared" si="39"/>
        <v>Shoulder</v>
      </c>
      <c r="Y267" s="502"/>
      <c r="Z267" s="141" t="str">
        <f t="shared" si="40"/>
        <v>Select</v>
      </c>
      <c r="AA267" s="135">
        <f>IF($D$4='drop down choices'!$EE$4,E267/2.54,IF($D$4='drop down choices'!$EE$5,E267*2.54,0))</f>
        <v>0</v>
      </c>
      <c r="AB267" s="135">
        <f>IF($D$4='drop down choices'!$EE$4,F267/2.54,IF($D$4='drop down choices'!$EE$5,F267*2.54,0))</f>
        <v>0</v>
      </c>
      <c r="AC267" s="135">
        <f>IF($D$4='drop down choices'!$EE$4,G267/2.54,IF($D$4='drop down choices'!$EE$5,G267*2.54,0))</f>
        <v>0</v>
      </c>
      <c r="AD267" s="135">
        <f>IF($D$4='drop down choices'!$EE$4,H267/2.54,IF($D$4='drop down choices'!$EE$5,H267*2.54,0))</f>
        <v>0</v>
      </c>
      <c r="AE267" s="135">
        <f>IF($D$4='drop down choices'!$EE$4,I267/2.54,IF($D$4='drop down choices'!$EE$5,I267*2.54,0))</f>
        <v>0</v>
      </c>
      <c r="AF267" s="135">
        <f>IF($D$4='drop down choices'!$EE$4,J267/2.54,IF($D$4='drop down choices'!$EE$5,J267*2.54,0))</f>
        <v>0</v>
      </c>
      <c r="AG267" s="135">
        <f>IF($D$4='drop down choices'!$EE$4,K267/2.54,IF($D$4='drop down choices'!$EE$5,K267*2.54,0))</f>
        <v>0</v>
      </c>
      <c r="AH267" s="135">
        <f>IF($D$4='drop down choices'!$EE$4,L267/2.54,IF($D$4='drop down choices'!$EE$5,L267*2.54,0))</f>
        <v>0</v>
      </c>
      <c r="AI267" s="135">
        <f>IF($D$4='drop down choices'!$EE$4,M267/2.54,IF($D$4='drop down choices'!$EE$5,M267*2.54,0))</f>
        <v>0</v>
      </c>
      <c r="AJ267" s="135">
        <f>IF($D$4='drop down choices'!$EE$4,N267/2.54,IF($D$4='drop down choices'!$EE$5,N267*2.54,0))</f>
        <v>0</v>
      </c>
      <c r="AK267" s="135">
        <f>IF($D$4='drop down choices'!$EE$4,O267/2.54,IF($D$4='drop down choices'!$EE$5,O267*2.54,0))</f>
        <v>0</v>
      </c>
      <c r="AL267" s="135">
        <f>IF($D$4='drop down choices'!$EE$4,P267/2.54,IF($D$4='drop down choices'!$EE$5,P267*2.54,0))</f>
        <v>0</v>
      </c>
      <c r="AM267" s="135">
        <f>IF($D$4='drop down choices'!$EE$4,Q267/2.54,IF($D$4='drop down choices'!$EE$5,Q267*2.54,0))</f>
        <v>0</v>
      </c>
      <c r="AN267" s="135">
        <f>IF($D$4='drop down choices'!$EE$4,R267/2.54,IF($D$4='drop down choices'!$EE$5,R267*2.54,0))</f>
        <v>0</v>
      </c>
      <c r="AO267" s="135">
        <f>IF($D$4='drop down choices'!$EE$4,S267/2.54,IF($D$4='drop down choices'!$EE$5,S267*2.54,0))</f>
        <v>0</v>
      </c>
      <c r="AP267" s="135">
        <f>IF($D$4='drop down choices'!$EE$4,T267/2.54,IF($D$4='drop down choices'!$EE$5,T267*2.54,0))</f>
        <v>0</v>
      </c>
      <c r="AQ267" s="135">
        <f>IF($D$4='drop down choices'!$EE$4,U267/2.54,IF($D$4='drop down choices'!$EE$5,U267*2.54,0))</f>
        <v>0</v>
      </c>
      <c r="AR267" s="135">
        <f>IF($D$4='drop down choices'!$EE$4,V267/2.54,IF($D$4='drop down choices'!$EE$5,V267*2.54,0))</f>
        <v>0</v>
      </c>
    </row>
    <row r="268" spans="1:44" s="107" customFormat="1" ht="25.9" customHeight="1">
      <c r="A268" s="105"/>
      <c r="B268" s="500" t="str">
        <f>IF('VENDOR INFORMATION'!$B$13="Germany","n/a",'Fields names'!$A$228)</f>
        <v>Chest/Bust</v>
      </c>
      <c r="C268" s="500"/>
      <c r="D268" s="109" t="s">
        <v>284</v>
      </c>
      <c r="E268" s="129"/>
      <c r="F268" s="129"/>
      <c r="G268" s="129"/>
      <c r="H268" s="129"/>
      <c r="I268" s="129"/>
      <c r="J268" s="129"/>
      <c r="K268" s="129"/>
      <c r="L268" s="129"/>
      <c r="M268" s="129"/>
      <c r="N268" s="129"/>
      <c r="O268" s="129"/>
      <c r="P268" s="129"/>
      <c r="Q268" s="129"/>
      <c r="R268" s="129"/>
      <c r="S268" s="129"/>
      <c r="T268" s="129"/>
      <c r="U268" s="129"/>
      <c r="V268" s="129"/>
      <c r="W268" s="151" t="str">
        <f t="shared" ref="W268:W275" si="41">_xlfn.CONCAT(B268,$W$6,$E$6,$W$5,E268,$W$4,$F$6,$W$5,F268,$W$4,$G$6,$W$5,G268,$W$4,$H$6,$W$5,H268,$W$4,$I$6,$W$5,I268,$W$4,$J$6,$W$5,J268,$W$4,$K$6,$W$5,K268,$W$4,$L$6,$W$5,L268,$W$4,$M$6,$W$5,M268,$W$4,$N$6,$W$5,N268,$W$4,$O$6,$W$5,O268,$W$4,$P$6,$W$5,P268,$W$4,$Q$6,$W$5,Q268,$W$4,$R$6,$W$5,R268,$W$4,$S$6,$W$5,S268,$W$4,$T$6,$W$5,T268,$W$4,$U$6,$W$5,U268,$W$4,$V$6,$W$5,V268)</f>
        <v>Chest/Bust: / / / / / / / / / / / / / / / / / /</v>
      </c>
      <c r="X268" s="501" t="str">
        <f t="shared" si="39"/>
        <v>Chest/Bust</v>
      </c>
      <c r="Y268" s="502"/>
      <c r="Z268" s="141" t="str">
        <f t="shared" si="40"/>
        <v>Select</v>
      </c>
      <c r="AA268" s="135">
        <f>IF($D$4='drop down choices'!$EE$4,E268/2.54,IF($D$4='drop down choices'!$EE$5,E268*2.54,0))</f>
        <v>0</v>
      </c>
      <c r="AB268" s="135">
        <f>IF($D$4='drop down choices'!$EE$4,F268/2.54,IF($D$4='drop down choices'!$EE$5,F268*2.54,0))</f>
        <v>0</v>
      </c>
      <c r="AC268" s="135">
        <f>IF($D$4='drop down choices'!$EE$4,G268/2.54,IF($D$4='drop down choices'!$EE$5,G268*2.54,0))</f>
        <v>0</v>
      </c>
      <c r="AD268" s="135">
        <f>IF($D$4='drop down choices'!$EE$4,H268/2.54,IF($D$4='drop down choices'!$EE$5,H268*2.54,0))</f>
        <v>0</v>
      </c>
      <c r="AE268" s="135">
        <f>IF($D$4='drop down choices'!$EE$4,I268/2.54,IF($D$4='drop down choices'!$EE$5,I268*2.54,0))</f>
        <v>0</v>
      </c>
      <c r="AF268" s="135">
        <f>IF($D$4='drop down choices'!$EE$4,J268/2.54,IF($D$4='drop down choices'!$EE$5,J268*2.54,0))</f>
        <v>0</v>
      </c>
      <c r="AG268" s="135">
        <f>IF($D$4='drop down choices'!$EE$4,K268/2.54,IF($D$4='drop down choices'!$EE$5,K268*2.54,0))</f>
        <v>0</v>
      </c>
      <c r="AH268" s="135">
        <f>IF($D$4='drop down choices'!$EE$4,L268/2.54,IF($D$4='drop down choices'!$EE$5,L268*2.54,0))</f>
        <v>0</v>
      </c>
      <c r="AI268" s="135">
        <f>IF($D$4='drop down choices'!$EE$4,M268/2.54,IF($D$4='drop down choices'!$EE$5,M268*2.54,0))</f>
        <v>0</v>
      </c>
      <c r="AJ268" s="135">
        <f>IF($D$4='drop down choices'!$EE$4,N268/2.54,IF($D$4='drop down choices'!$EE$5,N268*2.54,0))</f>
        <v>0</v>
      </c>
      <c r="AK268" s="135">
        <f>IF($D$4='drop down choices'!$EE$4,O268/2.54,IF($D$4='drop down choices'!$EE$5,O268*2.54,0))</f>
        <v>0</v>
      </c>
      <c r="AL268" s="135">
        <f>IF($D$4='drop down choices'!$EE$4,P268/2.54,IF($D$4='drop down choices'!$EE$5,P268*2.54,0))</f>
        <v>0</v>
      </c>
      <c r="AM268" s="135">
        <f>IF($D$4='drop down choices'!$EE$4,Q268/2.54,IF($D$4='drop down choices'!$EE$5,Q268*2.54,0))</f>
        <v>0</v>
      </c>
      <c r="AN268" s="135">
        <f>IF($D$4='drop down choices'!$EE$4,R268/2.54,IF($D$4='drop down choices'!$EE$5,R268*2.54,0))</f>
        <v>0</v>
      </c>
      <c r="AO268" s="135">
        <f>IF($D$4='drop down choices'!$EE$4,S268/2.54,IF($D$4='drop down choices'!$EE$5,S268*2.54,0))</f>
        <v>0</v>
      </c>
      <c r="AP268" s="135">
        <f>IF($D$4='drop down choices'!$EE$4,T268/2.54,IF($D$4='drop down choices'!$EE$5,T268*2.54,0))</f>
        <v>0</v>
      </c>
      <c r="AQ268" s="135">
        <f>IF($D$4='drop down choices'!$EE$4,U268/2.54,IF($D$4='drop down choices'!$EE$5,U268*2.54,0))</f>
        <v>0</v>
      </c>
      <c r="AR268" s="135">
        <f>IF($D$4='drop down choices'!$EE$4,V268/2.54,IF($D$4='drop down choices'!$EE$5,V268*2.54,0))</f>
        <v>0</v>
      </c>
    </row>
    <row r="269" spans="1:44" s="107" customFormat="1" ht="25.9" customHeight="1">
      <c r="A269" s="105"/>
      <c r="B269" s="500" t="str">
        <f>IF('VENDOR INFORMATION'!$B$13="Germany","n/a",'Fields names'!$A$229)</f>
        <v>Waist</v>
      </c>
      <c r="C269" s="500"/>
      <c r="D269" s="109" t="s">
        <v>284</v>
      </c>
      <c r="E269" s="129"/>
      <c r="F269" s="129"/>
      <c r="G269" s="129"/>
      <c r="H269" s="129"/>
      <c r="I269" s="129"/>
      <c r="J269" s="129"/>
      <c r="K269" s="129"/>
      <c r="L269" s="129"/>
      <c r="M269" s="129"/>
      <c r="N269" s="129"/>
      <c r="O269" s="129"/>
      <c r="P269" s="129"/>
      <c r="Q269" s="129"/>
      <c r="R269" s="129"/>
      <c r="S269" s="129"/>
      <c r="T269" s="129"/>
      <c r="U269" s="129"/>
      <c r="V269" s="129"/>
      <c r="W269" s="151" t="str">
        <f t="shared" si="41"/>
        <v>Waist: / / / / / / / / / / / / / / / / / /</v>
      </c>
      <c r="X269" s="501" t="str">
        <f t="shared" si="39"/>
        <v>Waist</v>
      </c>
      <c r="Y269" s="502"/>
      <c r="Z269" s="141" t="str">
        <f t="shared" si="40"/>
        <v>Select</v>
      </c>
      <c r="AA269" s="135">
        <f>IF($D$4='drop down choices'!$EE$4,E269/2.54,IF($D$4='drop down choices'!$EE$5,E269*2.54,0))</f>
        <v>0</v>
      </c>
      <c r="AB269" s="135">
        <f>IF($D$4='drop down choices'!$EE$4,F269/2.54,IF($D$4='drop down choices'!$EE$5,F269*2.54,0))</f>
        <v>0</v>
      </c>
      <c r="AC269" s="135">
        <f>IF($D$4='drop down choices'!$EE$4,G269/2.54,IF($D$4='drop down choices'!$EE$5,G269*2.54,0))</f>
        <v>0</v>
      </c>
      <c r="AD269" s="135">
        <f>IF($D$4='drop down choices'!$EE$4,H269/2.54,IF($D$4='drop down choices'!$EE$5,H269*2.54,0))</f>
        <v>0</v>
      </c>
      <c r="AE269" s="135">
        <f>IF($D$4='drop down choices'!$EE$4,I269/2.54,IF($D$4='drop down choices'!$EE$5,I269*2.54,0))</f>
        <v>0</v>
      </c>
      <c r="AF269" s="135">
        <f>IF($D$4='drop down choices'!$EE$4,J269/2.54,IF($D$4='drop down choices'!$EE$5,J269*2.54,0))</f>
        <v>0</v>
      </c>
      <c r="AG269" s="135">
        <f>IF($D$4='drop down choices'!$EE$4,K269/2.54,IF($D$4='drop down choices'!$EE$5,K269*2.54,0))</f>
        <v>0</v>
      </c>
      <c r="AH269" s="135">
        <f>IF($D$4='drop down choices'!$EE$4,L269/2.54,IF($D$4='drop down choices'!$EE$5,L269*2.54,0))</f>
        <v>0</v>
      </c>
      <c r="AI269" s="135">
        <f>IF($D$4='drop down choices'!$EE$4,M269/2.54,IF($D$4='drop down choices'!$EE$5,M269*2.54,0))</f>
        <v>0</v>
      </c>
      <c r="AJ269" s="135">
        <f>IF($D$4='drop down choices'!$EE$4,N269/2.54,IF($D$4='drop down choices'!$EE$5,N269*2.54,0))</f>
        <v>0</v>
      </c>
      <c r="AK269" s="135">
        <f>IF($D$4='drop down choices'!$EE$4,O269/2.54,IF($D$4='drop down choices'!$EE$5,O269*2.54,0))</f>
        <v>0</v>
      </c>
      <c r="AL269" s="135">
        <f>IF($D$4='drop down choices'!$EE$4,P269/2.54,IF($D$4='drop down choices'!$EE$5,P269*2.54,0))</f>
        <v>0</v>
      </c>
      <c r="AM269" s="135">
        <f>IF($D$4='drop down choices'!$EE$4,Q269/2.54,IF($D$4='drop down choices'!$EE$5,Q269*2.54,0))</f>
        <v>0</v>
      </c>
      <c r="AN269" s="135">
        <f>IF($D$4='drop down choices'!$EE$4,R269/2.54,IF($D$4='drop down choices'!$EE$5,R269*2.54,0))</f>
        <v>0</v>
      </c>
      <c r="AO269" s="135">
        <f>IF($D$4='drop down choices'!$EE$4,S269/2.54,IF($D$4='drop down choices'!$EE$5,S269*2.54,0))</f>
        <v>0</v>
      </c>
      <c r="AP269" s="135">
        <f>IF($D$4='drop down choices'!$EE$4,T269/2.54,IF($D$4='drop down choices'!$EE$5,T269*2.54,0))</f>
        <v>0</v>
      </c>
      <c r="AQ269" s="135">
        <f>IF($D$4='drop down choices'!$EE$4,U269/2.54,IF($D$4='drop down choices'!$EE$5,U269*2.54,0))</f>
        <v>0</v>
      </c>
      <c r="AR269" s="135">
        <f>IF($D$4='drop down choices'!$EE$4,V269/2.54,IF($D$4='drop down choices'!$EE$5,V269*2.54,0))</f>
        <v>0</v>
      </c>
    </row>
    <row r="270" spans="1:44" s="107" customFormat="1" ht="25.9" customHeight="1">
      <c r="A270" s="105"/>
      <c r="B270" s="500" t="str">
        <f>IF('VENDOR INFORMATION'!$B$13="Germany","n/a",'Fields names'!$A$230)</f>
        <v>Hip</v>
      </c>
      <c r="C270" s="500"/>
      <c r="D270" s="109" t="s">
        <v>284</v>
      </c>
      <c r="E270" s="129"/>
      <c r="F270" s="129"/>
      <c r="G270" s="129"/>
      <c r="H270" s="129"/>
      <c r="I270" s="129"/>
      <c r="J270" s="129"/>
      <c r="K270" s="129"/>
      <c r="L270" s="129"/>
      <c r="M270" s="129"/>
      <c r="N270" s="129"/>
      <c r="O270" s="129"/>
      <c r="P270" s="129"/>
      <c r="Q270" s="129"/>
      <c r="R270" s="129"/>
      <c r="S270" s="129"/>
      <c r="T270" s="129"/>
      <c r="U270" s="129"/>
      <c r="V270" s="129"/>
      <c r="W270" s="151" t="str">
        <f t="shared" si="41"/>
        <v>Hip: / / / / / / / / / / / / / / / / / /</v>
      </c>
      <c r="X270" s="501" t="str">
        <f t="shared" si="39"/>
        <v>Hip</v>
      </c>
      <c r="Y270" s="502"/>
      <c r="Z270" s="141" t="str">
        <f t="shared" si="40"/>
        <v>Select</v>
      </c>
      <c r="AA270" s="135">
        <f>IF($D$4='drop down choices'!$EE$4,E270/2.54,IF($D$4='drop down choices'!$EE$5,E270*2.54,0))</f>
        <v>0</v>
      </c>
      <c r="AB270" s="135">
        <f>IF($D$4='drop down choices'!$EE$4,F270/2.54,IF($D$4='drop down choices'!$EE$5,F270*2.54,0))</f>
        <v>0</v>
      </c>
      <c r="AC270" s="135">
        <f>IF($D$4='drop down choices'!$EE$4,G270/2.54,IF($D$4='drop down choices'!$EE$5,G270*2.54,0))</f>
        <v>0</v>
      </c>
      <c r="AD270" s="135">
        <f>IF($D$4='drop down choices'!$EE$4,H270/2.54,IF($D$4='drop down choices'!$EE$5,H270*2.54,0))</f>
        <v>0</v>
      </c>
      <c r="AE270" s="135">
        <f>IF($D$4='drop down choices'!$EE$4,I270/2.54,IF($D$4='drop down choices'!$EE$5,I270*2.54,0))</f>
        <v>0</v>
      </c>
      <c r="AF270" s="135">
        <f>IF($D$4='drop down choices'!$EE$4,J270/2.54,IF($D$4='drop down choices'!$EE$5,J270*2.54,0))</f>
        <v>0</v>
      </c>
      <c r="AG270" s="135">
        <f>IF($D$4='drop down choices'!$EE$4,K270/2.54,IF($D$4='drop down choices'!$EE$5,K270*2.54,0))</f>
        <v>0</v>
      </c>
      <c r="AH270" s="135">
        <f>IF($D$4='drop down choices'!$EE$4,L270/2.54,IF($D$4='drop down choices'!$EE$5,L270*2.54,0))</f>
        <v>0</v>
      </c>
      <c r="AI270" s="135">
        <f>IF($D$4='drop down choices'!$EE$4,M270/2.54,IF($D$4='drop down choices'!$EE$5,M270*2.54,0))</f>
        <v>0</v>
      </c>
      <c r="AJ270" s="135">
        <f>IF($D$4='drop down choices'!$EE$4,N270/2.54,IF($D$4='drop down choices'!$EE$5,N270*2.54,0))</f>
        <v>0</v>
      </c>
      <c r="AK270" s="135">
        <f>IF($D$4='drop down choices'!$EE$4,O270/2.54,IF($D$4='drop down choices'!$EE$5,O270*2.54,0))</f>
        <v>0</v>
      </c>
      <c r="AL270" s="135">
        <f>IF($D$4='drop down choices'!$EE$4,P270/2.54,IF($D$4='drop down choices'!$EE$5,P270*2.54,0))</f>
        <v>0</v>
      </c>
      <c r="AM270" s="135">
        <f>IF($D$4='drop down choices'!$EE$4,Q270/2.54,IF($D$4='drop down choices'!$EE$5,Q270*2.54,0))</f>
        <v>0</v>
      </c>
      <c r="AN270" s="135">
        <f>IF($D$4='drop down choices'!$EE$4,R270/2.54,IF($D$4='drop down choices'!$EE$5,R270*2.54,0))</f>
        <v>0</v>
      </c>
      <c r="AO270" s="135">
        <f>IF($D$4='drop down choices'!$EE$4,S270/2.54,IF($D$4='drop down choices'!$EE$5,S270*2.54,0))</f>
        <v>0</v>
      </c>
      <c r="AP270" s="135">
        <f>IF($D$4='drop down choices'!$EE$4,T270/2.54,IF($D$4='drop down choices'!$EE$5,T270*2.54,0))</f>
        <v>0</v>
      </c>
      <c r="AQ270" s="135">
        <f>IF($D$4='drop down choices'!$EE$4,U270/2.54,IF($D$4='drop down choices'!$EE$5,U270*2.54,0))</f>
        <v>0</v>
      </c>
      <c r="AR270" s="135">
        <f>IF($D$4='drop down choices'!$EE$4,V270/2.54,IF($D$4='drop down choices'!$EE$5,V270*2.54,0))</f>
        <v>0</v>
      </c>
    </row>
    <row r="271" spans="1:44" s="107" customFormat="1" ht="25.9" customHeight="1">
      <c r="A271" s="105"/>
      <c r="B271" s="500" t="str">
        <f>IF('VENDOR INFORMATION'!$B$13="Germany","n/a",'Fields names'!$A$231)</f>
        <v>Length</v>
      </c>
      <c r="C271" s="500"/>
      <c r="D271" s="109" t="s">
        <v>284</v>
      </c>
      <c r="E271" s="129"/>
      <c r="F271" s="129"/>
      <c r="G271" s="129"/>
      <c r="H271" s="129"/>
      <c r="I271" s="129"/>
      <c r="J271" s="129"/>
      <c r="K271" s="129"/>
      <c r="L271" s="129"/>
      <c r="M271" s="129"/>
      <c r="N271" s="129"/>
      <c r="O271" s="129"/>
      <c r="P271" s="129"/>
      <c r="Q271" s="129"/>
      <c r="R271" s="129"/>
      <c r="S271" s="129"/>
      <c r="T271" s="129"/>
      <c r="U271" s="129"/>
      <c r="V271" s="129"/>
      <c r="W271" s="151" t="str">
        <f t="shared" si="41"/>
        <v>Length: / / / / / / / / / / / / / / / / / /</v>
      </c>
      <c r="X271" s="501" t="str">
        <f t="shared" si="39"/>
        <v>Length</v>
      </c>
      <c r="Y271" s="502"/>
      <c r="Z271" s="141" t="str">
        <f t="shared" si="40"/>
        <v>Select</v>
      </c>
      <c r="AA271" s="135">
        <f>IF($D$4='drop down choices'!$EE$4,E271/2.54,IF($D$4='drop down choices'!$EE$5,E271*2.54,0))</f>
        <v>0</v>
      </c>
      <c r="AB271" s="135">
        <f>IF($D$4='drop down choices'!$EE$4,F271/2.54,IF($D$4='drop down choices'!$EE$5,F271*2.54,0))</f>
        <v>0</v>
      </c>
      <c r="AC271" s="135">
        <f>IF($D$4='drop down choices'!$EE$4,G271/2.54,IF($D$4='drop down choices'!$EE$5,G271*2.54,0))</f>
        <v>0</v>
      </c>
      <c r="AD271" s="135">
        <f>IF($D$4='drop down choices'!$EE$4,H271/2.54,IF($D$4='drop down choices'!$EE$5,H271*2.54,0))</f>
        <v>0</v>
      </c>
      <c r="AE271" s="135">
        <f>IF($D$4='drop down choices'!$EE$4,I271/2.54,IF($D$4='drop down choices'!$EE$5,I271*2.54,0))</f>
        <v>0</v>
      </c>
      <c r="AF271" s="135">
        <f>IF($D$4='drop down choices'!$EE$4,J271/2.54,IF($D$4='drop down choices'!$EE$5,J271*2.54,0))</f>
        <v>0</v>
      </c>
      <c r="AG271" s="135">
        <f>IF($D$4='drop down choices'!$EE$4,K271/2.54,IF($D$4='drop down choices'!$EE$5,K271*2.54,0))</f>
        <v>0</v>
      </c>
      <c r="AH271" s="135">
        <f>IF($D$4='drop down choices'!$EE$4,L271/2.54,IF($D$4='drop down choices'!$EE$5,L271*2.54,0))</f>
        <v>0</v>
      </c>
      <c r="AI271" s="135">
        <f>IF($D$4='drop down choices'!$EE$4,M271/2.54,IF($D$4='drop down choices'!$EE$5,M271*2.54,0))</f>
        <v>0</v>
      </c>
      <c r="AJ271" s="135">
        <f>IF($D$4='drop down choices'!$EE$4,N271/2.54,IF($D$4='drop down choices'!$EE$5,N271*2.54,0))</f>
        <v>0</v>
      </c>
      <c r="AK271" s="135">
        <f>IF($D$4='drop down choices'!$EE$4,O271/2.54,IF($D$4='drop down choices'!$EE$5,O271*2.54,0))</f>
        <v>0</v>
      </c>
      <c r="AL271" s="135">
        <f>IF($D$4='drop down choices'!$EE$4,P271/2.54,IF($D$4='drop down choices'!$EE$5,P271*2.54,0))</f>
        <v>0</v>
      </c>
      <c r="AM271" s="135">
        <f>IF($D$4='drop down choices'!$EE$4,Q271/2.54,IF($D$4='drop down choices'!$EE$5,Q271*2.54,0))</f>
        <v>0</v>
      </c>
      <c r="AN271" s="135">
        <f>IF($D$4='drop down choices'!$EE$4,R271/2.54,IF($D$4='drop down choices'!$EE$5,R271*2.54,0))</f>
        <v>0</v>
      </c>
      <c r="AO271" s="135">
        <f>IF($D$4='drop down choices'!$EE$4,S271/2.54,IF($D$4='drop down choices'!$EE$5,S271*2.54,0))</f>
        <v>0</v>
      </c>
      <c r="AP271" s="135">
        <f>IF($D$4='drop down choices'!$EE$4,T271/2.54,IF($D$4='drop down choices'!$EE$5,T271*2.54,0))</f>
        <v>0</v>
      </c>
      <c r="AQ271" s="135">
        <f>IF($D$4='drop down choices'!$EE$4,U271/2.54,IF($D$4='drop down choices'!$EE$5,U271*2.54,0))</f>
        <v>0</v>
      </c>
      <c r="AR271" s="135">
        <f>IF($D$4='drop down choices'!$EE$4,V271/2.54,IF($D$4='drop down choices'!$EE$5,V271*2.54,0))</f>
        <v>0</v>
      </c>
    </row>
    <row r="272" spans="1:44" s="107" customFormat="1" ht="25.9" customHeight="1">
      <c r="A272" s="105"/>
      <c r="B272" s="500" t="str">
        <f>IF('VENDOR INFORMATION'!$B$13="Germany","n/a",'Fields names'!$A$232)</f>
        <v>Sleeve length</v>
      </c>
      <c r="C272" s="500"/>
      <c r="D272" s="109" t="s">
        <v>284</v>
      </c>
      <c r="E272" s="129"/>
      <c r="F272" s="129"/>
      <c r="G272" s="129"/>
      <c r="H272" s="129"/>
      <c r="I272" s="129"/>
      <c r="J272" s="129"/>
      <c r="K272" s="129"/>
      <c r="L272" s="129"/>
      <c r="M272" s="129"/>
      <c r="N272" s="129"/>
      <c r="O272" s="129"/>
      <c r="P272" s="129"/>
      <c r="Q272" s="129"/>
      <c r="R272" s="129"/>
      <c r="S272" s="129"/>
      <c r="T272" s="129"/>
      <c r="U272" s="129"/>
      <c r="V272" s="129"/>
      <c r="W272" s="151" t="str">
        <f t="shared" si="41"/>
        <v>Sleeve length: / / / / / / / / / / / / / / / / / /</v>
      </c>
      <c r="X272" s="501" t="str">
        <f t="shared" si="39"/>
        <v>Sleeve length</v>
      </c>
      <c r="Y272" s="502"/>
      <c r="Z272" s="141" t="str">
        <f t="shared" si="40"/>
        <v>Select</v>
      </c>
      <c r="AA272" s="135">
        <f>IF($D$4='drop down choices'!$EE$4,E272/2.54,IF($D$4='drop down choices'!$EE$5,E272*2.54,0))</f>
        <v>0</v>
      </c>
      <c r="AB272" s="135">
        <f>IF($D$4='drop down choices'!$EE$4,F272/2.54,IF($D$4='drop down choices'!$EE$5,F272*2.54,0))</f>
        <v>0</v>
      </c>
      <c r="AC272" s="135">
        <f>IF($D$4='drop down choices'!$EE$4,G272/2.54,IF($D$4='drop down choices'!$EE$5,G272*2.54,0))</f>
        <v>0</v>
      </c>
      <c r="AD272" s="135">
        <f>IF($D$4='drop down choices'!$EE$4,H272/2.54,IF($D$4='drop down choices'!$EE$5,H272*2.54,0))</f>
        <v>0</v>
      </c>
      <c r="AE272" s="135">
        <f>IF($D$4='drop down choices'!$EE$4,I272/2.54,IF($D$4='drop down choices'!$EE$5,I272*2.54,0))</f>
        <v>0</v>
      </c>
      <c r="AF272" s="135">
        <f>IF($D$4='drop down choices'!$EE$4,J272/2.54,IF($D$4='drop down choices'!$EE$5,J272*2.54,0))</f>
        <v>0</v>
      </c>
      <c r="AG272" s="135">
        <f>IF($D$4='drop down choices'!$EE$4,K272/2.54,IF($D$4='drop down choices'!$EE$5,K272*2.54,0))</f>
        <v>0</v>
      </c>
      <c r="AH272" s="135">
        <f>IF($D$4='drop down choices'!$EE$4,L272/2.54,IF($D$4='drop down choices'!$EE$5,L272*2.54,0))</f>
        <v>0</v>
      </c>
      <c r="AI272" s="135">
        <f>IF($D$4='drop down choices'!$EE$4,M272/2.54,IF($D$4='drop down choices'!$EE$5,M272*2.54,0))</f>
        <v>0</v>
      </c>
      <c r="AJ272" s="135">
        <f>IF($D$4='drop down choices'!$EE$4,N272/2.54,IF($D$4='drop down choices'!$EE$5,N272*2.54,0))</f>
        <v>0</v>
      </c>
      <c r="AK272" s="135">
        <f>IF($D$4='drop down choices'!$EE$4,O272/2.54,IF($D$4='drop down choices'!$EE$5,O272*2.54,0))</f>
        <v>0</v>
      </c>
      <c r="AL272" s="135">
        <f>IF($D$4='drop down choices'!$EE$4,P272/2.54,IF($D$4='drop down choices'!$EE$5,P272*2.54,0))</f>
        <v>0</v>
      </c>
      <c r="AM272" s="135">
        <f>IF($D$4='drop down choices'!$EE$4,Q272/2.54,IF($D$4='drop down choices'!$EE$5,Q272*2.54,0))</f>
        <v>0</v>
      </c>
      <c r="AN272" s="135">
        <f>IF($D$4='drop down choices'!$EE$4,R272/2.54,IF($D$4='drop down choices'!$EE$5,R272*2.54,0))</f>
        <v>0</v>
      </c>
      <c r="AO272" s="135">
        <f>IF($D$4='drop down choices'!$EE$4,S272/2.54,IF($D$4='drop down choices'!$EE$5,S272*2.54,0))</f>
        <v>0</v>
      </c>
      <c r="AP272" s="135">
        <f>IF($D$4='drop down choices'!$EE$4,T272/2.54,IF($D$4='drop down choices'!$EE$5,T272*2.54,0))</f>
        <v>0</v>
      </c>
      <c r="AQ272" s="135">
        <f>IF($D$4='drop down choices'!$EE$4,U272/2.54,IF($D$4='drop down choices'!$EE$5,U272*2.54,0))</f>
        <v>0</v>
      </c>
      <c r="AR272" s="135">
        <f>IF($D$4='drop down choices'!$EE$4,V272/2.54,IF($D$4='drop down choices'!$EE$5,V272*2.54,0))</f>
        <v>0</v>
      </c>
    </row>
    <row r="273" spans="1:44" s="107" customFormat="1" ht="25.9" customHeight="1">
      <c r="A273" s="105"/>
      <c r="B273" s="500" t="str">
        <f>IF('VENDOR INFORMATION'!$B$13="Germany","n/a",'Fields names'!$A$233)</f>
        <v>Sweep</v>
      </c>
      <c r="C273" s="500"/>
      <c r="D273" s="109" t="s">
        <v>284</v>
      </c>
      <c r="E273" s="129"/>
      <c r="F273" s="129"/>
      <c r="G273" s="129"/>
      <c r="H273" s="129"/>
      <c r="I273" s="129"/>
      <c r="J273" s="129"/>
      <c r="K273" s="129"/>
      <c r="L273" s="129"/>
      <c r="M273" s="129"/>
      <c r="N273" s="129"/>
      <c r="O273" s="129"/>
      <c r="P273" s="129"/>
      <c r="Q273" s="129"/>
      <c r="R273" s="129"/>
      <c r="S273" s="129"/>
      <c r="T273" s="129"/>
      <c r="U273" s="129"/>
      <c r="V273" s="129"/>
      <c r="W273" s="151" t="str">
        <f t="shared" si="41"/>
        <v>Sweep: / / / / / / / / / / / / / / / / / /</v>
      </c>
      <c r="X273" s="501" t="str">
        <f t="shared" si="39"/>
        <v>Sweep</v>
      </c>
      <c r="Y273" s="502"/>
      <c r="Z273" s="141" t="str">
        <f t="shared" si="40"/>
        <v>Select</v>
      </c>
      <c r="AA273" s="135">
        <f>IF($D$4='drop down choices'!$EE$4,E273/2.54,IF($D$4='drop down choices'!$EE$5,E273*2.54,0))</f>
        <v>0</v>
      </c>
      <c r="AB273" s="135">
        <f>IF($D$4='drop down choices'!$EE$4,F273/2.54,IF($D$4='drop down choices'!$EE$5,F273*2.54,0))</f>
        <v>0</v>
      </c>
      <c r="AC273" s="135">
        <f>IF($D$4='drop down choices'!$EE$4,G273/2.54,IF($D$4='drop down choices'!$EE$5,G273*2.54,0))</f>
        <v>0</v>
      </c>
      <c r="AD273" s="135">
        <f>IF($D$4='drop down choices'!$EE$4,H273/2.54,IF($D$4='drop down choices'!$EE$5,H273*2.54,0))</f>
        <v>0</v>
      </c>
      <c r="AE273" s="135">
        <f>IF($D$4='drop down choices'!$EE$4,I273/2.54,IF($D$4='drop down choices'!$EE$5,I273*2.54,0))</f>
        <v>0</v>
      </c>
      <c r="AF273" s="135">
        <f>IF($D$4='drop down choices'!$EE$4,J273/2.54,IF($D$4='drop down choices'!$EE$5,J273*2.54,0))</f>
        <v>0</v>
      </c>
      <c r="AG273" s="135">
        <f>IF($D$4='drop down choices'!$EE$4,K273/2.54,IF($D$4='drop down choices'!$EE$5,K273*2.54,0))</f>
        <v>0</v>
      </c>
      <c r="AH273" s="135">
        <f>IF($D$4='drop down choices'!$EE$4,L273/2.54,IF($D$4='drop down choices'!$EE$5,L273*2.54,0))</f>
        <v>0</v>
      </c>
      <c r="AI273" s="135">
        <f>IF($D$4='drop down choices'!$EE$4,M273/2.54,IF($D$4='drop down choices'!$EE$5,M273*2.54,0))</f>
        <v>0</v>
      </c>
      <c r="AJ273" s="135">
        <f>IF($D$4='drop down choices'!$EE$4,N273/2.54,IF($D$4='drop down choices'!$EE$5,N273*2.54,0))</f>
        <v>0</v>
      </c>
      <c r="AK273" s="135">
        <f>IF($D$4='drop down choices'!$EE$4,O273/2.54,IF($D$4='drop down choices'!$EE$5,O273*2.54,0))</f>
        <v>0</v>
      </c>
      <c r="AL273" s="135">
        <f>IF($D$4='drop down choices'!$EE$4,P273/2.54,IF($D$4='drop down choices'!$EE$5,P273*2.54,0))</f>
        <v>0</v>
      </c>
      <c r="AM273" s="135">
        <f>IF($D$4='drop down choices'!$EE$4,Q273/2.54,IF($D$4='drop down choices'!$EE$5,Q273*2.54,0))</f>
        <v>0</v>
      </c>
      <c r="AN273" s="135">
        <f>IF($D$4='drop down choices'!$EE$4,R273/2.54,IF($D$4='drop down choices'!$EE$5,R273*2.54,0))</f>
        <v>0</v>
      </c>
      <c r="AO273" s="135">
        <f>IF($D$4='drop down choices'!$EE$4,S273/2.54,IF($D$4='drop down choices'!$EE$5,S273*2.54,0))</f>
        <v>0</v>
      </c>
      <c r="AP273" s="135">
        <f>IF($D$4='drop down choices'!$EE$4,T273/2.54,IF($D$4='drop down choices'!$EE$5,T273*2.54,0))</f>
        <v>0</v>
      </c>
      <c r="AQ273" s="135">
        <f>IF($D$4='drop down choices'!$EE$4,U273/2.54,IF($D$4='drop down choices'!$EE$5,U273*2.54,0))</f>
        <v>0</v>
      </c>
      <c r="AR273" s="135">
        <f>IF($D$4='drop down choices'!$EE$4,V273/2.54,IF($D$4='drop down choices'!$EE$5,V273*2.54,0))</f>
        <v>0</v>
      </c>
    </row>
    <row r="274" spans="1:44" s="107" customFormat="1" ht="25.9" customHeight="1">
      <c r="A274" s="105"/>
      <c r="B274" s="500" t="str">
        <f>IF('VENDOR INFORMATION'!$B$13="Germany","n/a",'Fields names'!$A$234)</f>
        <v>In Seam</v>
      </c>
      <c r="C274" s="500"/>
      <c r="D274" s="109" t="s">
        <v>284</v>
      </c>
      <c r="E274" s="129"/>
      <c r="F274" s="129"/>
      <c r="G274" s="129"/>
      <c r="H274" s="129"/>
      <c r="I274" s="129"/>
      <c r="J274" s="129"/>
      <c r="K274" s="129"/>
      <c r="L274" s="129"/>
      <c r="M274" s="129"/>
      <c r="N274" s="129"/>
      <c r="O274" s="129"/>
      <c r="P274" s="129"/>
      <c r="Q274" s="129"/>
      <c r="R274" s="129"/>
      <c r="S274" s="129"/>
      <c r="T274" s="129"/>
      <c r="U274" s="129"/>
      <c r="V274" s="129"/>
      <c r="W274" s="151" t="str">
        <f t="shared" si="41"/>
        <v>In Seam: / / / / / / / / / / / / / / / / / /</v>
      </c>
      <c r="X274" s="501" t="str">
        <f t="shared" si="39"/>
        <v>In Seam</v>
      </c>
      <c r="Y274" s="502"/>
      <c r="Z274" s="141" t="str">
        <f t="shared" si="40"/>
        <v>Select</v>
      </c>
      <c r="AA274" s="135">
        <f>IF($D$4='drop down choices'!$EE$4,E274/2.54,IF($D$4='drop down choices'!$EE$5,E274*2.54,0))</f>
        <v>0</v>
      </c>
      <c r="AB274" s="135">
        <f>IF($D$4='drop down choices'!$EE$4,F274/2.54,IF($D$4='drop down choices'!$EE$5,F274*2.54,0))</f>
        <v>0</v>
      </c>
      <c r="AC274" s="135">
        <f>IF($D$4='drop down choices'!$EE$4,G274/2.54,IF($D$4='drop down choices'!$EE$5,G274*2.54,0))</f>
        <v>0</v>
      </c>
      <c r="AD274" s="135">
        <f>IF($D$4='drop down choices'!$EE$4,H274/2.54,IF($D$4='drop down choices'!$EE$5,H274*2.54,0))</f>
        <v>0</v>
      </c>
      <c r="AE274" s="135">
        <f>IF($D$4='drop down choices'!$EE$4,I274/2.54,IF($D$4='drop down choices'!$EE$5,I274*2.54,0))</f>
        <v>0</v>
      </c>
      <c r="AF274" s="135">
        <f>IF($D$4='drop down choices'!$EE$4,J274/2.54,IF($D$4='drop down choices'!$EE$5,J274*2.54,0))</f>
        <v>0</v>
      </c>
      <c r="AG274" s="135">
        <f>IF($D$4='drop down choices'!$EE$4,K274/2.54,IF($D$4='drop down choices'!$EE$5,K274*2.54,0))</f>
        <v>0</v>
      </c>
      <c r="AH274" s="135">
        <f>IF($D$4='drop down choices'!$EE$4,L274/2.54,IF($D$4='drop down choices'!$EE$5,L274*2.54,0))</f>
        <v>0</v>
      </c>
      <c r="AI274" s="135">
        <f>IF($D$4='drop down choices'!$EE$4,M274/2.54,IF($D$4='drop down choices'!$EE$5,M274*2.54,0))</f>
        <v>0</v>
      </c>
      <c r="AJ274" s="135">
        <f>IF($D$4='drop down choices'!$EE$4,N274/2.54,IF($D$4='drop down choices'!$EE$5,N274*2.54,0))</f>
        <v>0</v>
      </c>
      <c r="AK274" s="135">
        <f>IF($D$4='drop down choices'!$EE$4,O274/2.54,IF($D$4='drop down choices'!$EE$5,O274*2.54,0))</f>
        <v>0</v>
      </c>
      <c r="AL274" s="135">
        <f>IF($D$4='drop down choices'!$EE$4,P274/2.54,IF($D$4='drop down choices'!$EE$5,P274*2.54,0))</f>
        <v>0</v>
      </c>
      <c r="AM274" s="135">
        <f>IF($D$4='drop down choices'!$EE$4,Q274/2.54,IF($D$4='drop down choices'!$EE$5,Q274*2.54,0))</f>
        <v>0</v>
      </c>
      <c r="AN274" s="135">
        <f>IF($D$4='drop down choices'!$EE$4,R274/2.54,IF($D$4='drop down choices'!$EE$5,R274*2.54,0))</f>
        <v>0</v>
      </c>
      <c r="AO274" s="135">
        <f>IF($D$4='drop down choices'!$EE$4,S274/2.54,IF($D$4='drop down choices'!$EE$5,S274*2.54,0))</f>
        <v>0</v>
      </c>
      <c r="AP274" s="135">
        <f>IF($D$4='drop down choices'!$EE$4,T274/2.54,IF($D$4='drop down choices'!$EE$5,T274*2.54,0))</f>
        <v>0</v>
      </c>
      <c r="AQ274" s="135">
        <f>IF($D$4='drop down choices'!$EE$4,U274/2.54,IF($D$4='drop down choices'!$EE$5,U274*2.54,0))</f>
        <v>0</v>
      </c>
      <c r="AR274" s="135">
        <f>IF($D$4='drop down choices'!$EE$4,V274/2.54,IF($D$4='drop down choices'!$EE$5,V274*2.54,0))</f>
        <v>0</v>
      </c>
    </row>
    <row r="275" spans="1:44" s="107" customFormat="1" ht="25.9" customHeight="1">
      <c r="A275" s="105"/>
      <c r="B275" s="500" t="str">
        <f>IF('VENDOR INFORMATION'!$B$13="Germany","n/a",'Fields names'!$A$235)</f>
        <v>Out Seam</v>
      </c>
      <c r="C275" s="500"/>
      <c r="D275" s="109" t="s">
        <v>284</v>
      </c>
      <c r="E275" s="130"/>
      <c r="F275" s="130"/>
      <c r="G275" s="130"/>
      <c r="H275" s="130"/>
      <c r="I275" s="130"/>
      <c r="J275" s="130"/>
      <c r="K275" s="130"/>
      <c r="L275" s="130"/>
      <c r="M275" s="130"/>
      <c r="N275" s="130"/>
      <c r="O275" s="130"/>
      <c r="P275" s="130"/>
      <c r="Q275" s="130"/>
      <c r="R275" s="130"/>
      <c r="S275" s="130"/>
      <c r="T275" s="130"/>
      <c r="U275" s="130"/>
      <c r="V275" s="130"/>
      <c r="W275" s="151" t="str">
        <f t="shared" si="41"/>
        <v>Out Seam: / / / / / / / / / / / / / / / / / /</v>
      </c>
      <c r="X275" s="501" t="str">
        <f t="shared" si="39"/>
        <v>Out Seam</v>
      </c>
      <c r="Y275" s="502"/>
      <c r="Z275" s="141" t="str">
        <f t="shared" si="40"/>
        <v>Select</v>
      </c>
      <c r="AA275" s="138">
        <f>IF($D$4='drop down choices'!$EE$4,E275/2.54,IF($D$4='drop down choices'!$EE$5,E275*2.54,0))</f>
        <v>0</v>
      </c>
      <c r="AB275" s="138">
        <f>IF($D$4='drop down choices'!$EE$4,F275/2.54,IF($D$4='drop down choices'!$EE$5,F275*2.54,0))</f>
        <v>0</v>
      </c>
      <c r="AC275" s="138">
        <f>IF($D$4='drop down choices'!$EE$4,G275/2.54,IF($D$4='drop down choices'!$EE$5,G275*2.54,0))</f>
        <v>0</v>
      </c>
      <c r="AD275" s="138">
        <f>IF($D$4='drop down choices'!$EE$4,H275/2.54,IF($D$4='drop down choices'!$EE$5,H275*2.54,0))</f>
        <v>0</v>
      </c>
      <c r="AE275" s="138">
        <f>IF($D$4='drop down choices'!$EE$4,I275/2.54,IF($D$4='drop down choices'!$EE$5,I275*2.54,0))</f>
        <v>0</v>
      </c>
      <c r="AF275" s="138">
        <f>IF($D$4='drop down choices'!$EE$4,J275/2.54,IF($D$4='drop down choices'!$EE$5,J275*2.54,0))</f>
        <v>0</v>
      </c>
      <c r="AG275" s="138">
        <f>IF($D$4='drop down choices'!$EE$4,K275/2.54,IF($D$4='drop down choices'!$EE$5,K275*2.54,0))</f>
        <v>0</v>
      </c>
      <c r="AH275" s="138">
        <f>IF($D$4='drop down choices'!$EE$4,L275/2.54,IF($D$4='drop down choices'!$EE$5,L275*2.54,0))</f>
        <v>0</v>
      </c>
      <c r="AI275" s="138">
        <f>IF($D$4='drop down choices'!$EE$4,M275/2.54,IF($D$4='drop down choices'!$EE$5,M275*2.54,0))</f>
        <v>0</v>
      </c>
      <c r="AJ275" s="138">
        <f>IF($D$4='drop down choices'!$EE$4,N275/2.54,IF($D$4='drop down choices'!$EE$5,N275*2.54,0))</f>
        <v>0</v>
      </c>
      <c r="AK275" s="138">
        <f>IF($D$4='drop down choices'!$EE$4,O275/2.54,IF($D$4='drop down choices'!$EE$5,O275*2.54,0))</f>
        <v>0</v>
      </c>
      <c r="AL275" s="138">
        <f>IF($D$4='drop down choices'!$EE$4,P275/2.54,IF($D$4='drop down choices'!$EE$5,P275*2.54,0))</f>
        <v>0</v>
      </c>
      <c r="AM275" s="138">
        <f>IF($D$4='drop down choices'!$EE$4,Q275/2.54,IF($D$4='drop down choices'!$EE$5,Q275*2.54,0))</f>
        <v>0</v>
      </c>
      <c r="AN275" s="138">
        <f>IF($D$4='drop down choices'!$EE$4,R275/2.54,IF($D$4='drop down choices'!$EE$5,R275*2.54,0))</f>
        <v>0</v>
      </c>
      <c r="AO275" s="138">
        <f>IF($D$4='drop down choices'!$EE$4,S275/2.54,IF($D$4='drop down choices'!$EE$5,S275*2.54,0))</f>
        <v>0</v>
      </c>
      <c r="AP275" s="138">
        <f>IF($D$4='drop down choices'!$EE$4,T275/2.54,IF($D$4='drop down choices'!$EE$5,T275*2.54,0))</f>
        <v>0</v>
      </c>
      <c r="AQ275" s="138">
        <f>IF($D$4='drop down choices'!$EE$4,U275/2.54,IF($D$4='drop down choices'!$EE$5,U275*2.54,0))</f>
        <v>0</v>
      </c>
      <c r="AR275" s="138">
        <f>IF($D$4='drop down choices'!$EE$4,V275/2.54,IF($D$4='drop down choices'!$EE$5,V275*2.54,0))</f>
        <v>0</v>
      </c>
    </row>
    <row r="282" spans="1:44">
      <c r="A282" s="315"/>
      <c r="B282" s="315"/>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c r="AA282" s="315"/>
      <c r="AB282" s="315"/>
      <c r="AC282" s="315"/>
      <c r="AD282" s="315"/>
      <c r="AE282" s="315"/>
      <c r="AF282" s="315"/>
      <c r="AG282" s="315"/>
      <c r="AH282" s="315"/>
      <c r="AI282" s="315"/>
      <c r="AJ282" s="315"/>
      <c r="AK282" s="315"/>
      <c r="AL282" s="315"/>
      <c r="AM282" s="315"/>
      <c r="AN282" s="315"/>
      <c r="AO282" s="315"/>
      <c r="AP282" s="315"/>
      <c r="AQ282" s="315"/>
      <c r="AR282" s="315"/>
    </row>
    <row r="283" spans="1:44" ht="10.5" customHeight="1">
      <c r="A283" s="315"/>
      <c r="B283" s="315"/>
      <c r="C283" s="315"/>
      <c r="D283" s="315"/>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c r="AA283" s="315"/>
      <c r="AB283" s="315"/>
      <c r="AC283" s="315"/>
      <c r="AD283" s="315"/>
      <c r="AE283" s="315"/>
      <c r="AF283" s="315"/>
      <c r="AG283" s="315"/>
      <c r="AH283" s="315"/>
      <c r="AI283" s="315"/>
      <c r="AJ283" s="315"/>
      <c r="AK283" s="315"/>
      <c r="AL283" s="315"/>
      <c r="AM283" s="315"/>
      <c r="AN283" s="315"/>
      <c r="AO283" s="315"/>
      <c r="AP283" s="315"/>
      <c r="AQ283" s="315"/>
      <c r="AR283" s="315"/>
    </row>
    <row r="284" spans="1:44" s="106" customFormat="1" ht="15" customHeight="1">
      <c r="A284" s="105"/>
      <c r="B284" s="131" t="e">
        <f>'PRODUCT INFORMATION'!#REF!</f>
        <v>#REF!</v>
      </c>
      <c r="C284" s="139" t="str">
        <f>'Fields names'!$A$179</f>
        <v>Unit</v>
      </c>
      <c r="D284" s="109" t="s">
        <v>2027</v>
      </c>
      <c r="E284" s="108"/>
      <c r="F284" s="108"/>
      <c r="G284" s="108"/>
      <c r="H284" s="131"/>
      <c r="I284" s="131"/>
      <c r="J284" s="131"/>
      <c r="K284" s="131"/>
      <c r="L284" s="131"/>
      <c r="M284" s="131"/>
      <c r="N284" s="132"/>
      <c r="O284" s="132"/>
      <c r="P284" s="132"/>
      <c r="Q284" s="132"/>
      <c r="R284" s="132"/>
      <c r="S284" s="132"/>
      <c r="T284" s="132"/>
      <c r="U284" s="132"/>
      <c r="V284" s="132"/>
      <c r="W284" s="149" t="s">
        <v>1495</v>
      </c>
      <c r="X284" s="105"/>
      <c r="Y284" s="139" t="str">
        <f>C284</f>
        <v>Unit</v>
      </c>
      <c r="Z284" s="133" t="str">
        <f>IF(D284='drop down choices'!EE284,'drop down choices'!EE285,IF(D284='drop down choices'!EE285,'drop down choices'!EE284,"n/a"))</f>
        <v>n/a</v>
      </c>
      <c r="AC284" s="107"/>
      <c r="AD284" s="105"/>
      <c r="AE284" s="105"/>
      <c r="AF284" s="105"/>
      <c r="AG284" s="105"/>
      <c r="AH284" s="105"/>
      <c r="AI284" s="105"/>
      <c r="AJ284" s="105"/>
      <c r="AK284" s="105"/>
      <c r="AL284" s="105"/>
      <c r="AM284" s="105"/>
      <c r="AN284" s="105"/>
      <c r="AO284" s="105"/>
      <c r="AP284" s="105"/>
      <c r="AQ284" s="105"/>
      <c r="AR284" s="105"/>
    </row>
    <row r="285" spans="1:44" s="106" customFormat="1" ht="6" customHeight="1" thickBot="1">
      <c r="A285" s="105"/>
      <c r="B285" s="131"/>
      <c r="C285" s="131"/>
      <c r="D285" s="131"/>
      <c r="E285" s="131"/>
      <c r="F285" s="131"/>
      <c r="G285" s="131"/>
      <c r="H285" s="131"/>
      <c r="I285" s="131"/>
      <c r="J285" s="131"/>
      <c r="K285" s="131"/>
      <c r="L285" s="131"/>
      <c r="M285" s="131"/>
      <c r="N285" s="132"/>
      <c r="O285" s="132"/>
      <c r="P285" s="132"/>
      <c r="Q285" s="132"/>
      <c r="R285" s="132"/>
      <c r="S285" s="132"/>
      <c r="T285" s="132"/>
      <c r="U285" s="132"/>
      <c r="V285" s="132"/>
      <c r="W285" s="150" t="s">
        <v>2281</v>
      </c>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row>
    <row r="286" spans="1:44" s="107" customFormat="1" ht="23.25" customHeight="1">
      <c r="A286" s="105"/>
      <c r="B286" s="503" t="str">
        <f>IF('VENDOR INFORMATION'!$B$13="Germany","n/a",'Fields names'!$A$193)</f>
        <v>SIZE</v>
      </c>
      <c r="C286" s="504"/>
      <c r="D286" s="126" t="str">
        <f>IF('VENDOR INFORMATION'!$B$13="Germany","n/a",'Fields names'!$A$69)</f>
        <v>Type</v>
      </c>
      <c r="E286" s="126"/>
      <c r="F286" s="126"/>
      <c r="G286" s="126"/>
      <c r="H286" s="126"/>
      <c r="I286" s="126"/>
      <c r="J286" s="126"/>
      <c r="K286" s="126"/>
      <c r="L286" s="126"/>
      <c r="M286" s="126"/>
      <c r="N286" s="127"/>
      <c r="O286" s="127"/>
      <c r="P286" s="127"/>
      <c r="Q286" s="127"/>
      <c r="R286" s="127"/>
      <c r="S286" s="127"/>
      <c r="T286" s="127"/>
      <c r="U286" s="127"/>
      <c r="V286" s="127"/>
      <c r="W286" s="149" t="s">
        <v>2282</v>
      </c>
      <c r="X286" s="505" t="str">
        <f t="shared" ref="X286:X295" si="42">B286</f>
        <v>SIZE</v>
      </c>
      <c r="Y286" s="506"/>
      <c r="Z286" s="140" t="str">
        <f t="shared" ref="Z286:Z295" si="43">D286</f>
        <v>Type</v>
      </c>
      <c r="AA286" s="134">
        <f>IF('VENDOR INFORMATION'!$B$13="Germany","n/a",E286)</f>
        <v>0</v>
      </c>
      <c r="AB286" s="134">
        <f>IF('VENDOR INFORMATION'!$B$13="Germany","n/a",F286)</f>
        <v>0</v>
      </c>
      <c r="AC286" s="134">
        <f>IF('VENDOR INFORMATION'!$B$13="Germany","n/a",G286)</f>
        <v>0</v>
      </c>
      <c r="AD286" s="134">
        <f>IF('VENDOR INFORMATION'!$B$13="Germany","n/a",H286)</f>
        <v>0</v>
      </c>
      <c r="AE286" s="134">
        <f>IF('VENDOR INFORMATION'!$B$13="Germany","n/a",I286)</f>
        <v>0</v>
      </c>
      <c r="AF286" s="134">
        <f>IF('VENDOR INFORMATION'!$B$13="Germany","n/a",J286)</f>
        <v>0</v>
      </c>
      <c r="AG286" s="134">
        <f>IF('VENDOR INFORMATION'!$B$13="Germany","n/a",K286)</f>
        <v>0</v>
      </c>
      <c r="AH286" s="134">
        <f>IF('VENDOR INFORMATION'!$B$13="Germany","n/a",L286)</f>
        <v>0</v>
      </c>
      <c r="AI286" s="134">
        <f>IF('VENDOR INFORMATION'!$B$13="Germany","n/a",M286)</f>
        <v>0</v>
      </c>
      <c r="AJ286" s="134">
        <f>IF('VENDOR INFORMATION'!$B$13="Germany","n/a",N286)</f>
        <v>0</v>
      </c>
      <c r="AK286" s="134">
        <f>IF('VENDOR INFORMATION'!$B$13="Germany","n/a",O286)</f>
        <v>0</v>
      </c>
      <c r="AL286" s="134">
        <f>IF('VENDOR INFORMATION'!$B$13="Germany","n/a",P286)</f>
        <v>0</v>
      </c>
      <c r="AM286" s="134">
        <f>IF('VENDOR INFORMATION'!$B$13="Germany","n/a",Q286)</f>
        <v>0</v>
      </c>
      <c r="AN286" s="134">
        <f>IF('VENDOR INFORMATION'!$B$13="Germany","n/a",R286)</f>
        <v>0</v>
      </c>
      <c r="AO286" s="134">
        <f>IF('VENDOR INFORMATION'!$B$13="Germany","n/a",S286)</f>
        <v>0</v>
      </c>
      <c r="AP286" s="134">
        <f>IF('VENDOR INFORMATION'!$B$13="Germany","n/a",T286)</f>
        <v>0</v>
      </c>
      <c r="AQ286" s="134">
        <f>IF('VENDOR INFORMATION'!$B$13="Germany","n/a",U286)</f>
        <v>0</v>
      </c>
      <c r="AR286" s="134">
        <f>IF('VENDOR INFORMATION'!$B$13="Germany","n/a",V286)</f>
        <v>0</v>
      </c>
    </row>
    <row r="287" spans="1:44" s="107" customFormat="1" ht="25.9" customHeight="1">
      <c r="A287" s="105"/>
      <c r="B287" s="500" t="str">
        <f>IF('VENDOR INFORMATION'!$B$13="Germany","n/a",'Fields names'!$A$227)</f>
        <v>Shoulder</v>
      </c>
      <c r="C287" s="500"/>
      <c r="D287" s="109" t="s">
        <v>284</v>
      </c>
      <c r="E287" s="128"/>
      <c r="F287" s="128"/>
      <c r="G287" s="128"/>
      <c r="H287" s="128"/>
      <c r="I287" s="128"/>
      <c r="J287" s="128"/>
      <c r="K287" s="128"/>
      <c r="L287" s="128"/>
      <c r="M287" s="128"/>
      <c r="N287" s="128"/>
      <c r="O287" s="128"/>
      <c r="P287" s="128"/>
      <c r="Q287" s="128"/>
      <c r="R287" s="128"/>
      <c r="S287" s="128"/>
      <c r="T287" s="128"/>
      <c r="U287" s="128"/>
      <c r="V287" s="128"/>
      <c r="W287" s="151" t="str">
        <f>_xlfn.CONCAT(B287,$W$6,$E$6,$W$5,E287,$W$4,$F$6,$W$5,F287,$W$4,$G$6,$W$5,G287,$W$4,$H$6,$W$5,H287,$W$4,$I$6,$W$5,I287,$W$4,$J$6,$W$5,J287,$W$4,$K$6,$W$5,K287,$W$4,$L$6,$W$5,L287,$W$4,$M$6,$W$5,M287,$W$4,$N$6,$W$5,N287,$W$4,$O$6,$W$5,O287,$W$4,$P$6,$W$5,P287,$W$4,$Q$6,$W$5,Q287,$W$4,$R$6,$W$5,R287,$W$4,$S$6,$W$5,S287,$W$4,$T$6,$W$5,T287,$W$4,$U$6,$W$5,U287,$W$4,$V$6,$W$5,V287)</f>
        <v>Shoulder: / / / / / / / / / / / / / / / / / /</v>
      </c>
      <c r="X287" s="501" t="str">
        <f t="shared" si="42"/>
        <v>Shoulder</v>
      </c>
      <c r="Y287" s="502"/>
      <c r="Z287" s="141" t="str">
        <f t="shared" si="43"/>
        <v>Select</v>
      </c>
      <c r="AA287" s="135">
        <f>IF($D$4='drop down choices'!$EE$4,E287/2.54,IF($D$4='drop down choices'!$EE$5,E287*2.54,0))</f>
        <v>0</v>
      </c>
      <c r="AB287" s="135">
        <f>IF($D$4='drop down choices'!$EE$4,F287/2.54,IF($D$4='drop down choices'!$EE$5,F287*2.54,0))</f>
        <v>0</v>
      </c>
      <c r="AC287" s="135">
        <f>IF($D$4='drop down choices'!$EE$4,G287/2.54,IF($D$4='drop down choices'!$EE$5,G287*2.54,0))</f>
        <v>0</v>
      </c>
      <c r="AD287" s="135">
        <f>IF($D$4='drop down choices'!$EE$4,H287/2.54,IF($D$4='drop down choices'!$EE$5,H287*2.54,0))</f>
        <v>0</v>
      </c>
      <c r="AE287" s="135">
        <f>IF($D$4='drop down choices'!$EE$4,I287/2.54,IF($D$4='drop down choices'!$EE$5,I287*2.54,0))</f>
        <v>0</v>
      </c>
      <c r="AF287" s="135">
        <f>IF($D$4='drop down choices'!$EE$4,J287/2.54,IF($D$4='drop down choices'!$EE$5,J287*2.54,0))</f>
        <v>0</v>
      </c>
      <c r="AG287" s="135">
        <f>IF($D$4='drop down choices'!$EE$4,K287/2.54,IF($D$4='drop down choices'!$EE$5,K287*2.54,0))</f>
        <v>0</v>
      </c>
      <c r="AH287" s="135">
        <f>IF($D$4='drop down choices'!$EE$4,L287/2.54,IF($D$4='drop down choices'!$EE$5,L287*2.54,0))</f>
        <v>0</v>
      </c>
      <c r="AI287" s="135">
        <f>IF($D$4='drop down choices'!$EE$4,M287/2.54,IF($D$4='drop down choices'!$EE$5,M287*2.54,0))</f>
        <v>0</v>
      </c>
      <c r="AJ287" s="135">
        <f>IF($D$4='drop down choices'!$EE$4,N287/2.54,IF($D$4='drop down choices'!$EE$5,N287*2.54,0))</f>
        <v>0</v>
      </c>
      <c r="AK287" s="135">
        <f>IF($D$4='drop down choices'!$EE$4,O287/2.54,IF($D$4='drop down choices'!$EE$5,O287*2.54,0))</f>
        <v>0</v>
      </c>
      <c r="AL287" s="135">
        <f>IF($D$4='drop down choices'!$EE$4,P287/2.54,IF($D$4='drop down choices'!$EE$5,P287*2.54,0))</f>
        <v>0</v>
      </c>
      <c r="AM287" s="135">
        <f>IF($D$4='drop down choices'!$EE$4,Q287/2.54,IF($D$4='drop down choices'!$EE$5,Q287*2.54,0))</f>
        <v>0</v>
      </c>
      <c r="AN287" s="135">
        <f>IF($D$4='drop down choices'!$EE$4,R287/2.54,IF($D$4='drop down choices'!$EE$5,R287*2.54,0))</f>
        <v>0</v>
      </c>
      <c r="AO287" s="135">
        <f>IF($D$4='drop down choices'!$EE$4,S287/2.54,IF($D$4='drop down choices'!$EE$5,S287*2.54,0))</f>
        <v>0</v>
      </c>
      <c r="AP287" s="135">
        <f>IF($D$4='drop down choices'!$EE$4,T287/2.54,IF($D$4='drop down choices'!$EE$5,T287*2.54,0))</f>
        <v>0</v>
      </c>
      <c r="AQ287" s="135">
        <f>IF($D$4='drop down choices'!$EE$4,U287/2.54,IF($D$4='drop down choices'!$EE$5,U287*2.54,0))</f>
        <v>0</v>
      </c>
      <c r="AR287" s="135">
        <f>IF($D$4='drop down choices'!$EE$4,V287/2.54,IF($D$4='drop down choices'!$EE$5,V287*2.54,0))</f>
        <v>0</v>
      </c>
    </row>
    <row r="288" spans="1:44" s="107" customFormat="1" ht="25.9" customHeight="1">
      <c r="A288" s="105"/>
      <c r="B288" s="500" t="str">
        <f>IF('VENDOR INFORMATION'!$B$13="Germany","n/a",'Fields names'!$A$228)</f>
        <v>Chest/Bust</v>
      </c>
      <c r="C288" s="500"/>
      <c r="D288" s="109" t="s">
        <v>284</v>
      </c>
      <c r="E288" s="129"/>
      <c r="F288" s="129"/>
      <c r="G288" s="129"/>
      <c r="H288" s="129"/>
      <c r="I288" s="129"/>
      <c r="J288" s="129"/>
      <c r="K288" s="129"/>
      <c r="L288" s="129"/>
      <c r="M288" s="129"/>
      <c r="N288" s="129"/>
      <c r="O288" s="129"/>
      <c r="P288" s="129"/>
      <c r="Q288" s="129"/>
      <c r="R288" s="129"/>
      <c r="S288" s="129"/>
      <c r="T288" s="129"/>
      <c r="U288" s="129"/>
      <c r="V288" s="129"/>
      <c r="W288" s="151" t="str">
        <f t="shared" ref="W288:W295" si="44">_xlfn.CONCAT(B288,$W$6,$E$6,$W$5,E288,$W$4,$F$6,$W$5,F288,$W$4,$G$6,$W$5,G288,$W$4,$H$6,$W$5,H288,$W$4,$I$6,$W$5,I288,$W$4,$J$6,$W$5,J288,$W$4,$K$6,$W$5,K288,$W$4,$L$6,$W$5,L288,$W$4,$M$6,$W$5,M288,$W$4,$N$6,$W$5,N288,$W$4,$O$6,$W$5,O288,$W$4,$P$6,$W$5,P288,$W$4,$Q$6,$W$5,Q288,$W$4,$R$6,$W$5,R288,$W$4,$S$6,$W$5,S288,$W$4,$T$6,$W$5,T288,$W$4,$U$6,$W$5,U288,$W$4,$V$6,$W$5,V288)</f>
        <v>Chest/Bust: / / / / / / / / / / / / / / / / / /</v>
      </c>
      <c r="X288" s="501" t="str">
        <f t="shared" si="42"/>
        <v>Chest/Bust</v>
      </c>
      <c r="Y288" s="502"/>
      <c r="Z288" s="141" t="str">
        <f t="shared" si="43"/>
        <v>Select</v>
      </c>
      <c r="AA288" s="135">
        <f>IF($D$4='drop down choices'!$EE$4,E288/2.54,IF($D$4='drop down choices'!$EE$5,E288*2.54,0))</f>
        <v>0</v>
      </c>
      <c r="AB288" s="135">
        <f>IF($D$4='drop down choices'!$EE$4,F288/2.54,IF($D$4='drop down choices'!$EE$5,F288*2.54,0))</f>
        <v>0</v>
      </c>
      <c r="AC288" s="135">
        <f>IF($D$4='drop down choices'!$EE$4,G288/2.54,IF($D$4='drop down choices'!$EE$5,G288*2.54,0))</f>
        <v>0</v>
      </c>
      <c r="AD288" s="135">
        <f>IF($D$4='drop down choices'!$EE$4,H288/2.54,IF($D$4='drop down choices'!$EE$5,H288*2.54,0))</f>
        <v>0</v>
      </c>
      <c r="AE288" s="135">
        <f>IF($D$4='drop down choices'!$EE$4,I288/2.54,IF($D$4='drop down choices'!$EE$5,I288*2.54,0))</f>
        <v>0</v>
      </c>
      <c r="AF288" s="135">
        <f>IF($D$4='drop down choices'!$EE$4,J288/2.54,IF($D$4='drop down choices'!$EE$5,J288*2.54,0))</f>
        <v>0</v>
      </c>
      <c r="AG288" s="135">
        <f>IF($D$4='drop down choices'!$EE$4,K288/2.54,IF($D$4='drop down choices'!$EE$5,K288*2.54,0))</f>
        <v>0</v>
      </c>
      <c r="AH288" s="135">
        <f>IF($D$4='drop down choices'!$EE$4,L288/2.54,IF($D$4='drop down choices'!$EE$5,L288*2.54,0))</f>
        <v>0</v>
      </c>
      <c r="AI288" s="135">
        <f>IF($D$4='drop down choices'!$EE$4,M288/2.54,IF($D$4='drop down choices'!$EE$5,M288*2.54,0))</f>
        <v>0</v>
      </c>
      <c r="AJ288" s="135">
        <f>IF($D$4='drop down choices'!$EE$4,N288/2.54,IF($D$4='drop down choices'!$EE$5,N288*2.54,0))</f>
        <v>0</v>
      </c>
      <c r="AK288" s="135">
        <f>IF($D$4='drop down choices'!$EE$4,O288/2.54,IF($D$4='drop down choices'!$EE$5,O288*2.54,0))</f>
        <v>0</v>
      </c>
      <c r="AL288" s="135">
        <f>IF($D$4='drop down choices'!$EE$4,P288/2.54,IF($D$4='drop down choices'!$EE$5,P288*2.54,0))</f>
        <v>0</v>
      </c>
      <c r="AM288" s="135">
        <f>IF($D$4='drop down choices'!$EE$4,Q288/2.54,IF($D$4='drop down choices'!$EE$5,Q288*2.54,0))</f>
        <v>0</v>
      </c>
      <c r="AN288" s="135">
        <f>IF($D$4='drop down choices'!$EE$4,R288/2.54,IF($D$4='drop down choices'!$EE$5,R288*2.54,0))</f>
        <v>0</v>
      </c>
      <c r="AO288" s="135">
        <f>IF($D$4='drop down choices'!$EE$4,S288/2.54,IF($D$4='drop down choices'!$EE$5,S288*2.54,0))</f>
        <v>0</v>
      </c>
      <c r="AP288" s="135">
        <f>IF($D$4='drop down choices'!$EE$4,T288/2.54,IF($D$4='drop down choices'!$EE$5,T288*2.54,0))</f>
        <v>0</v>
      </c>
      <c r="AQ288" s="135">
        <f>IF($D$4='drop down choices'!$EE$4,U288/2.54,IF($D$4='drop down choices'!$EE$5,U288*2.54,0))</f>
        <v>0</v>
      </c>
      <c r="AR288" s="135">
        <f>IF($D$4='drop down choices'!$EE$4,V288/2.54,IF($D$4='drop down choices'!$EE$5,V288*2.54,0))</f>
        <v>0</v>
      </c>
    </row>
    <row r="289" spans="1:44" s="107" customFormat="1" ht="25.9" customHeight="1">
      <c r="A289" s="105"/>
      <c r="B289" s="500" t="str">
        <f>IF('VENDOR INFORMATION'!$B$13="Germany","n/a",'Fields names'!$A$229)</f>
        <v>Waist</v>
      </c>
      <c r="C289" s="500"/>
      <c r="D289" s="109" t="s">
        <v>284</v>
      </c>
      <c r="E289" s="129"/>
      <c r="F289" s="129"/>
      <c r="G289" s="129"/>
      <c r="H289" s="129"/>
      <c r="I289" s="129"/>
      <c r="J289" s="129"/>
      <c r="K289" s="129"/>
      <c r="L289" s="129"/>
      <c r="M289" s="129"/>
      <c r="N289" s="129"/>
      <c r="O289" s="129"/>
      <c r="P289" s="129"/>
      <c r="Q289" s="129"/>
      <c r="R289" s="129"/>
      <c r="S289" s="129"/>
      <c r="T289" s="129"/>
      <c r="U289" s="129"/>
      <c r="V289" s="129"/>
      <c r="W289" s="151" t="str">
        <f t="shared" si="44"/>
        <v>Waist: / / / / / / / / / / / / / / / / / /</v>
      </c>
      <c r="X289" s="501" t="str">
        <f t="shared" si="42"/>
        <v>Waist</v>
      </c>
      <c r="Y289" s="502"/>
      <c r="Z289" s="141" t="str">
        <f t="shared" si="43"/>
        <v>Select</v>
      </c>
      <c r="AA289" s="135">
        <f>IF($D$4='drop down choices'!$EE$4,E289/2.54,IF($D$4='drop down choices'!$EE$5,E289*2.54,0))</f>
        <v>0</v>
      </c>
      <c r="AB289" s="135">
        <f>IF($D$4='drop down choices'!$EE$4,F289/2.54,IF($D$4='drop down choices'!$EE$5,F289*2.54,0))</f>
        <v>0</v>
      </c>
      <c r="AC289" s="135">
        <f>IF($D$4='drop down choices'!$EE$4,G289/2.54,IF($D$4='drop down choices'!$EE$5,G289*2.54,0))</f>
        <v>0</v>
      </c>
      <c r="AD289" s="135">
        <f>IF($D$4='drop down choices'!$EE$4,H289/2.54,IF($D$4='drop down choices'!$EE$5,H289*2.54,0))</f>
        <v>0</v>
      </c>
      <c r="AE289" s="135">
        <f>IF($D$4='drop down choices'!$EE$4,I289/2.54,IF($D$4='drop down choices'!$EE$5,I289*2.54,0))</f>
        <v>0</v>
      </c>
      <c r="AF289" s="135">
        <f>IF($D$4='drop down choices'!$EE$4,J289/2.54,IF($D$4='drop down choices'!$EE$5,J289*2.54,0))</f>
        <v>0</v>
      </c>
      <c r="AG289" s="135">
        <f>IF($D$4='drop down choices'!$EE$4,K289/2.54,IF($D$4='drop down choices'!$EE$5,K289*2.54,0))</f>
        <v>0</v>
      </c>
      <c r="AH289" s="135">
        <f>IF($D$4='drop down choices'!$EE$4,L289/2.54,IF($D$4='drop down choices'!$EE$5,L289*2.54,0))</f>
        <v>0</v>
      </c>
      <c r="AI289" s="135">
        <f>IF($D$4='drop down choices'!$EE$4,M289/2.54,IF($D$4='drop down choices'!$EE$5,M289*2.54,0))</f>
        <v>0</v>
      </c>
      <c r="AJ289" s="135">
        <f>IF($D$4='drop down choices'!$EE$4,N289/2.54,IF($D$4='drop down choices'!$EE$5,N289*2.54,0))</f>
        <v>0</v>
      </c>
      <c r="AK289" s="135">
        <f>IF($D$4='drop down choices'!$EE$4,O289/2.54,IF($D$4='drop down choices'!$EE$5,O289*2.54,0))</f>
        <v>0</v>
      </c>
      <c r="AL289" s="135">
        <f>IF($D$4='drop down choices'!$EE$4,P289/2.54,IF($D$4='drop down choices'!$EE$5,P289*2.54,0))</f>
        <v>0</v>
      </c>
      <c r="AM289" s="135">
        <f>IF($D$4='drop down choices'!$EE$4,Q289/2.54,IF($D$4='drop down choices'!$EE$5,Q289*2.54,0))</f>
        <v>0</v>
      </c>
      <c r="AN289" s="135">
        <f>IF($D$4='drop down choices'!$EE$4,R289/2.54,IF($D$4='drop down choices'!$EE$5,R289*2.54,0))</f>
        <v>0</v>
      </c>
      <c r="AO289" s="135">
        <f>IF($D$4='drop down choices'!$EE$4,S289/2.54,IF($D$4='drop down choices'!$EE$5,S289*2.54,0))</f>
        <v>0</v>
      </c>
      <c r="AP289" s="135">
        <f>IF($D$4='drop down choices'!$EE$4,T289/2.54,IF($D$4='drop down choices'!$EE$5,T289*2.54,0))</f>
        <v>0</v>
      </c>
      <c r="AQ289" s="135">
        <f>IF($D$4='drop down choices'!$EE$4,U289/2.54,IF($D$4='drop down choices'!$EE$5,U289*2.54,0))</f>
        <v>0</v>
      </c>
      <c r="AR289" s="135">
        <f>IF($D$4='drop down choices'!$EE$4,V289/2.54,IF($D$4='drop down choices'!$EE$5,V289*2.54,0))</f>
        <v>0</v>
      </c>
    </row>
    <row r="290" spans="1:44" s="107" customFormat="1" ht="25.9" customHeight="1">
      <c r="A290" s="105"/>
      <c r="B290" s="500" t="str">
        <f>IF('VENDOR INFORMATION'!$B$13="Germany","n/a",'Fields names'!$A$230)</f>
        <v>Hip</v>
      </c>
      <c r="C290" s="500"/>
      <c r="D290" s="109" t="s">
        <v>284</v>
      </c>
      <c r="E290" s="129"/>
      <c r="F290" s="129"/>
      <c r="G290" s="129"/>
      <c r="H290" s="129"/>
      <c r="I290" s="129"/>
      <c r="J290" s="129"/>
      <c r="K290" s="129"/>
      <c r="L290" s="129"/>
      <c r="M290" s="129"/>
      <c r="N290" s="129"/>
      <c r="O290" s="129"/>
      <c r="P290" s="129"/>
      <c r="Q290" s="129"/>
      <c r="R290" s="129"/>
      <c r="S290" s="129"/>
      <c r="T290" s="129"/>
      <c r="U290" s="129"/>
      <c r="V290" s="129"/>
      <c r="W290" s="151" t="str">
        <f t="shared" si="44"/>
        <v>Hip: / / / / / / / / / / / / / / / / / /</v>
      </c>
      <c r="X290" s="501" t="str">
        <f t="shared" si="42"/>
        <v>Hip</v>
      </c>
      <c r="Y290" s="502"/>
      <c r="Z290" s="141" t="str">
        <f t="shared" si="43"/>
        <v>Select</v>
      </c>
      <c r="AA290" s="135">
        <f>IF($D$4='drop down choices'!$EE$4,E290/2.54,IF($D$4='drop down choices'!$EE$5,E290*2.54,0))</f>
        <v>0</v>
      </c>
      <c r="AB290" s="135">
        <f>IF($D$4='drop down choices'!$EE$4,F290/2.54,IF($D$4='drop down choices'!$EE$5,F290*2.54,0))</f>
        <v>0</v>
      </c>
      <c r="AC290" s="135">
        <f>IF($D$4='drop down choices'!$EE$4,G290/2.54,IF($D$4='drop down choices'!$EE$5,G290*2.54,0))</f>
        <v>0</v>
      </c>
      <c r="AD290" s="135">
        <f>IF($D$4='drop down choices'!$EE$4,H290/2.54,IF($D$4='drop down choices'!$EE$5,H290*2.54,0))</f>
        <v>0</v>
      </c>
      <c r="AE290" s="135">
        <f>IF($D$4='drop down choices'!$EE$4,I290/2.54,IF($D$4='drop down choices'!$EE$5,I290*2.54,0))</f>
        <v>0</v>
      </c>
      <c r="AF290" s="135">
        <f>IF($D$4='drop down choices'!$EE$4,J290/2.54,IF($D$4='drop down choices'!$EE$5,J290*2.54,0))</f>
        <v>0</v>
      </c>
      <c r="AG290" s="135">
        <f>IF($D$4='drop down choices'!$EE$4,K290/2.54,IF($D$4='drop down choices'!$EE$5,K290*2.54,0))</f>
        <v>0</v>
      </c>
      <c r="AH290" s="135">
        <f>IF($D$4='drop down choices'!$EE$4,L290/2.54,IF($D$4='drop down choices'!$EE$5,L290*2.54,0))</f>
        <v>0</v>
      </c>
      <c r="AI290" s="135">
        <f>IF($D$4='drop down choices'!$EE$4,M290/2.54,IF($D$4='drop down choices'!$EE$5,M290*2.54,0))</f>
        <v>0</v>
      </c>
      <c r="AJ290" s="135">
        <f>IF($D$4='drop down choices'!$EE$4,N290/2.54,IF($D$4='drop down choices'!$EE$5,N290*2.54,0))</f>
        <v>0</v>
      </c>
      <c r="AK290" s="135">
        <f>IF($D$4='drop down choices'!$EE$4,O290/2.54,IF($D$4='drop down choices'!$EE$5,O290*2.54,0))</f>
        <v>0</v>
      </c>
      <c r="AL290" s="135">
        <f>IF($D$4='drop down choices'!$EE$4,P290/2.54,IF($D$4='drop down choices'!$EE$5,P290*2.54,0))</f>
        <v>0</v>
      </c>
      <c r="AM290" s="135">
        <f>IF($D$4='drop down choices'!$EE$4,Q290/2.54,IF($D$4='drop down choices'!$EE$5,Q290*2.54,0))</f>
        <v>0</v>
      </c>
      <c r="AN290" s="135">
        <f>IF($D$4='drop down choices'!$EE$4,R290/2.54,IF($D$4='drop down choices'!$EE$5,R290*2.54,0))</f>
        <v>0</v>
      </c>
      <c r="AO290" s="135">
        <f>IF($D$4='drop down choices'!$EE$4,S290/2.54,IF($D$4='drop down choices'!$EE$5,S290*2.54,0))</f>
        <v>0</v>
      </c>
      <c r="AP290" s="135">
        <f>IF($D$4='drop down choices'!$EE$4,T290/2.54,IF($D$4='drop down choices'!$EE$5,T290*2.54,0))</f>
        <v>0</v>
      </c>
      <c r="AQ290" s="135">
        <f>IF($D$4='drop down choices'!$EE$4,U290/2.54,IF($D$4='drop down choices'!$EE$5,U290*2.54,0))</f>
        <v>0</v>
      </c>
      <c r="AR290" s="135">
        <f>IF($D$4='drop down choices'!$EE$4,V290/2.54,IF($D$4='drop down choices'!$EE$5,V290*2.54,0))</f>
        <v>0</v>
      </c>
    </row>
    <row r="291" spans="1:44" s="107" customFormat="1" ht="25.9" customHeight="1">
      <c r="A291" s="105"/>
      <c r="B291" s="500" t="str">
        <f>IF('VENDOR INFORMATION'!$B$13="Germany","n/a",'Fields names'!$A$231)</f>
        <v>Length</v>
      </c>
      <c r="C291" s="500"/>
      <c r="D291" s="109" t="s">
        <v>284</v>
      </c>
      <c r="E291" s="129"/>
      <c r="F291" s="129"/>
      <c r="G291" s="129"/>
      <c r="H291" s="129"/>
      <c r="I291" s="129"/>
      <c r="J291" s="129"/>
      <c r="K291" s="129"/>
      <c r="L291" s="129"/>
      <c r="M291" s="129"/>
      <c r="N291" s="129"/>
      <c r="O291" s="129"/>
      <c r="P291" s="129"/>
      <c r="Q291" s="129"/>
      <c r="R291" s="129"/>
      <c r="S291" s="129"/>
      <c r="T291" s="129"/>
      <c r="U291" s="129"/>
      <c r="V291" s="129"/>
      <c r="W291" s="151" t="str">
        <f t="shared" si="44"/>
        <v>Length: / / / / / / / / / / / / / / / / / /</v>
      </c>
      <c r="X291" s="501" t="str">
        <f t="shared" si="42"/>
        <v>Length</v>
      </c>
      <c r="Y291" s="502"/>
      <c r="Z291" s="141" t="str">
        <f t="shared" si="43"/>
        <v>Select</v>
      </c>
      <c r="AA291" s="135">
        <f>IF($D$4='drop down choices'!$EE$4,E291/2.54,IF($D$4='drop down choices'!$EE$5,E291*2.54,0))</f>
        <v>0</v>
      </c>
      <c r="AB291" s="135">
        <f>IF($D$4='drop down choices'!$EE$4,F291/2.54,IF($D$4='drop down choices'!$EE$5,F291*2.54,0))</f>
        <v>0</v>
      </c>
      <c r="AC291" s="135">
        <f>IF($D$4='drop down choices'!$EE$4,G291/2.54,IF($D$4='drop down choices'!$EE$5,G291*2.54,0))</f>
        <v>0</v>
      </c>
      <c r="AD291" s="135">
        <f>IF($D$4='drop down choices'!$EE$4,H291/2.54,IF($D$4='drop down choices'!$EE$5,H291*2.54,0))</f>
        <v>0</v>
      </c>
      <c r="AE291" s="135">
        <f>IF($D$4='drop down choices'!$EE$4,I291/2.54,IF($D$4='drop down choices'!$EE$5,I291*2.54,0))</f>
        <v>0</v>
      </c>
      <c r="AF291" s="135">
        <f>IF($D$4='drop down choices'!$EE$4,J291/2.54,IF($D$4='drop down choices'!$EE$5,J291*2.54,0))</f>
        <v>0</v>
      </c>
      <c r="AG291" s="135">
        <f>IF($D$4='drop down choices'!$EE$4,K291/2.54,IF($D$4='drop down choices'!$EE$5,K291*2.54,0))</f>
        <v>0</v>
      </c>
      <c r="AH291" s="135">
        <f>IF($D$4='drop down choices'!$EE$4,L291/2.54,IF($D$4='drop down choices'!$EE$5,L291*2.54,0))</f>
        <v>0</v>
      </c>
      <c r="AI291" s="135">
        <f>IF($D$4='drop down choices'!$EE$4,M291/2.54,IF($D$4='drop down choices'!$EE$5,M291*2.54,0))</f>
        <v>0</v>
      </c>
      <c r="AJ291" s="135">
        <f>IF($D$4='drop down choices'!$EE$4,N291/2.54,IF($D$4='drop down choices'!$EE$5,N291*2.54,0))</f>
        <v>0</v>
      </c>
      <c r="AK291" s="135">
        <f>IF($D$4='drop down choices'!$EE$4,O291/2.54,IF($D$4='drop down choices'!$EE$5,O291*2.54,0))</f>
        <v>0</v>
      </c>
      <c r="AL291" s="135">
        <f>IF($D$4='drop down choices'!$EE$4,P291/2.54,IF($D$4='drop down choices'!$EE$5,P291*2.54,0))</f>
        <v>0</v>
      </c>
      <c r="AM291" s="135">
        <f>IF($D$4='drop down choices'!$EE$4,Q291/2.54,IF($D$4='drop down choices'!$EE$5,Q291*2.54,0))</f>
        <v>0</v>
      </c>
      <c r="AN291" s="135">
        <f>IF($D$4='drop down choices'!$EE$4,R291/2.54,IF($D$4='drop down choices'!$EE$5,R291*2.54,0))</f>
        <v>0</v>
      </c>
      <c r="AO291" s="135">
        <f>IF($D$4='drop down choices'!$EE$4,S291/2.54,IF($D$4='drop down choices'!$EE$5,S291*2.54,0))</f>
        <v>0</v>
      </c>
      <c r="AP291" s="135">
        <f>IF($D$4='drop down choices'!$EE$4,T291/2.54,IF($D$4='drop down choices'!$EE$5,T291*2.54,0))</f>
        <v>0</v>
      </c>
      <c r="AQ291" s="135">
        <f>IF($D$4='drop down choices'!$EE$4,U291/2.54,IF($D$4='drop down choices'!$EE$5,U291*2.54,0))</f>
        <v>0</v>
      </c>
      <c r="AR291" s="135">
        <f>IF($D$4='drop down choices'!$EE$4,V291/2.54,IF($D$4='drop down choices'!$EE$5,V291*2.54,0))</f>
        <v>0</v>
      </c>
    </row>
    <row r="292" spans="1:44" s="107" customFormat="1" ht="25.9" customHeight="1">
      <c r="A292" s="105"/>
      <c r="B292" s="500" t="str">
        <f>IF('VENDOR INFORMATION'!$B$13="Germany","n/a",'Fields names'!$A$232)</f>
        <v>Sleeve length</v>
      </c>
      <c r="C292" s="500"/>
      <c r="D292" s="109" t="s">
        <v>284</v>
      </c>
      <c r="E292" s="129"/>
      <c r="F292" s="129"/>
      <c r="G292" s="129"/>
      <c r="H292" s="129"/>
      <c r="I292" s="129"/>
      <c r="J292" s="129"/>
      <c r="K292" s="129"/>
      <c r="L292" s="129"/>
      <c r="M292" s="129"/>
      <c r="N292" s="129"/>
      <c r="O292" s="129"/>
      <c r="P292" s="129"/>
      <c r="Q292" s="129"/>
      <c r="R292" s="129"/>
      <c r="S292" s="129"/>
      <c r="T292" s="129"/>
      <c r="U292" s="129"/>
      <c r="V292" s="129"/>
      <c r="W292" s="151" t="str">
        <f t="shared" si="44"/>
        <v>Sleeve length: / / / / / / / / / / / / / / / / / /</v>
      </c>
      <c r="X292" s="501" t="str">
        <f t="shared" si="42"/>
        <v>Sleeve length</v>
      </c>
      <c r="Y292" s="502"/>
      <c r="Z292" s="141" t="str">
        <f t="shared" si="43"/>
        <v>Select</v>
      </c>
      <c r="AA292" s="135">
        <f>IF($D$4='drop down choices'!$EE$4,E292/2.54,IF($D$4='drop down choices'!$EE$5,E292*2.54,0))</f>
        <v>0</v>
      </c>
      <c r="AB292" s="135">
        <f>IF($D$4='drop down choices'!$EE$4,F292/2.54,IF($D$4='drop down choices'!$EE$5,F292*2.54,0))</f>
        <v>0</v>
      </c>
      <c r="AC292" s="135">
        <f>IF($D$4='drop down choices'!$EE$4,G292/2.54,IF($D$4='drop down choices'!$EE$5,G292*2.54,0))</f>
        <v>0</v>
      </c>
      <c r="AD292" s="135">
        <f>IF($D$4='drop down choices'!$EE$4,H292/2.54,IF($D$4='drop down choices'!$EE$5,H292*2.54,0))</f>
        <v>0</v>
      </c>
      <c r="AE292" s="135">
        <f>IF($D$4='drop down choices'!$EE$4,I292/2.54,IF($D$4='drop down choices'!$EE$5,I292*2.54,0))</f>
        <v>0</v>
      </c>
      <c r="AF292" s="135">
        <f>IF($D$4='drop down choices'!$EE$4,J292/2.54,IF($D$4='drop down choices'!$EE$5,J292*2.54,0))</f>
        <v>0</v>
      </c>
      <c r="AG292" s="135">
        <f>IF($D$4='drop down choices'!$EE$4,K292/2.54,IF($D$4='drop down choices'!$EE$5,K292*2.54,0))</f>
        <v>0</v>
      </c>
      <c r="AH292" s="135">
        <f>IF($D$4='drop down choices'!$EE$4,L292/2.54,IF($D$4='drop down choices'!$EE$5,L292*2.54,0))</f>
        <v>0</v>
      </c>
      <c r="AI292" s="135">
        <f>IF($D$4='drop down choices'!$EE$4,M292/2.54,IF($D$4='drop down choices'!$EE$5,M292*2.54,0))</f>
        <v>0</v>
      </c>
      <c r="AJ292" s="135">
        <f>IF($D$4='drop down choices'!$EE$4,N292/2.54,IF($D$4='drop down choices'!$EE$5,N292*2.54,0))</f>
        <v>0</v>
      </c>
      <c r="AK292" s="135">
        <f>IF($D$4='drop down choices'!$EE$4,O292/2.54,IF($D$4='drop down choices'!$EE$5,O292*2.54,0))</f>
        <v>0</v>
      </c>
      <c r="AL292" s="135">
        <f>IF($D$4='drop down choices'!$EE$4,P292/2.54,IF($D$4='drop down choices'!$EE$5,P292*2.54,0))</f>
        <v>0</v>
      </c>
      <c r="AM292" s="135">
        <f>IF($D$4='drop down choices'!$EE$4,Q292/2.54,IF($D$4='drop down choices'!$EE$5,Q292*2.54,0))</f>
        <v>0</v>
      </c>
      <c r="AN292" s="135">
        <f>IF($D$4='drop down choices'!$EE$4,R292/2.54,IF($D$4='drop down choices'!$EE$5,R292*2.54,0))</f>
        <v>0</v>
      </c>
      <c r="AO292" s="135">
        <f>IF($D$4='drop down choices'!$EE$4,S292/2.54,IF($D$4='drop down choices'!$EE$5,S292*2.54,0))</f>
        <v>0</v>
      </c>
      <c r="AP292" s="135">
        <f>IF($D$4='drop down choices'!$EE$4,T292/2.54,IF($D$4='drop down choices'!$EE$5,T292*2.54,0))</f>
        <v>0</v>
      </c>
      <c r="AQ292" s="135">
        <f>IF($D$4='drop down choices'!$EE$4,U292/2.54,IF($D$4='drop down choices'!$EE$5,U292*2.54,0))</f>
        <v>0</v>
      </c>
      <c r="AR292" s="135">
        <f>IF($D$4='drop down choices'!$EE$4,V292/2.54,IF($D$4='drop down choices'!$EE$5,V292*2.54,0))</f>
        <v>0</v>
      </c>
    </row>
    <row r="293" spans="1:44" s="107" customFormat="1" ht="25.9" customHeight="1">
      <c r="A293" s="105"/>
      <c r="B293" s="500" t="str">
        <f>IF('VENDOR INFORMATION'!$B$13="Germany","n/a",'Fields names'!$A$233)</f>
        <v>Sweep</v>
      </c>
      <c r="C293" s="500"/>
      <c r="D293" s="109" t="s">
        <v>284</v>
      </c>
      <c r="E293" s="129"/>
      <c r="F293" s="129"/>
      <c r="G293" s="129"/>
      <c r="H293" s="129"/>
      <c r="I293" s="129"/>
      <c r="J293" s="129"/>
      <c r="K293" s="129"/>
      <c r="L293" s="129"/>
      <c r="M293" s="129"/>
      <c r="N293" s="129"/>
      <c r="O293" s="129"/>
      <c r="P293" s="129"/>
      <c r="Q293" s="129"/>
      <c r="R293" s="129"/>
      <c r="S293" s="129"/>
      <c r="T293" s="129"/>
      <c r="U293" s="129"/>
      <c r="V293" s="129"/>
      <c r="W293" s="151" t="str">
        <f t="shared" si="44"/>
        <v>Sweep: / / / / / / / / / / / / / / / / / /</v>
      </c>
      <c r="X293" s="501" t="str">
        <f t="shared" si="42"/>
        <v>Sweep</v>
      </c>
      <c r="Y293" s="502"/>
      <c r="Z293" s="141" t="str">
        <f t="shared" si="43"/>
        <v>Select</v>
      </c>
      <c r="AA293" s="135">
        <f>IF($D$4='drop down choices'!$EE$4,E293/2.54,IF($D$4='drop down choices'!$EE$5,E293*2.54,0))</f>
        <v>0</v>
      </c>
      <c r="AB293" s="135">
        <f>IF($D$4='drop down choices'!$EE$4,F293/2.54,IF($D$4='drop down choices'!$EE$5,F293*2.54,0))</f>
        <v>0</v>
      </c>
      <c r="AC293" s="135">
        <f>IF($D$4='drop down choices'!$EE$4,G293/2.54,IF($D$4='drop down choices'!$EE$5,G293*2.54,0))</f>
        <v>0</v>
      </c>
      <c r="AD293" s="135">
        <f>IF($D$4='drop down choices'!$EE$4,H293/2.54,IF($D$4='drop down choices'!$EE$5,H293*2.54,0))</f>
        <v>0</v>
      </c>
      <c r="AE293" s="135">
        <f>IF($D$4='drop down choices'!$EE$4,I293/2.54,IF($D$4='drop down choices'!$EE$5,I293*2.54,0))</f>
        <v>0</v>
      </c>
      <c r="AF293" s="135">
        <f>IF($D$4='drop down choices'!$EE$4,J293/2.54,IF($D$4='drop down choices'!$EE$5,J293*2.54,0))</f>
        <v>0</v>
      </c>
      <c r="AG293" s="135">
        <f>IF($D$4='drop down choices'!$EE$4,K293/2.54,IF($D$4='drop down choices'!$EE$5,K293*2.54,0))</f>
        <v>0</v>
      </c>
      <c r="AH293" s="135">
        <f>IF($D$4='drop down choices'!$EE$4,L293/2.54,IF($D$4='drop down choices'!$EE$5,L293*2.54,0))</f>
        <v>0</v>
      </c>
      <c r="AI293" s="135">
        <f>IF($D$4='drop down choices'!$EE$4,M293/2.54,IF($D$4='drop down choices'!$EE$5,M293*2.54,0))</f>
        <v>0</v>
      </c>
      <c r="AJ293" s="135">
        <f>IF($D$4='drop down choices'!$EE$4,N293/2.54,IF($D$4='drop down choices'!$EE$5,N293*2.54,0))</f>
        <v>0</v>
      </c>
      <c r="AK293" s="135">
        <f>IF($D$4='drop down choices'!$EE$4,O293/2.54,IF($D$4='drop down choices'!$EE$5,O293*2.54,0))</f>
        <v>0</v>
      </c>
      <c r="AL293" s="135">
        <f>IF($D$4='drop down choices'!$EE$4,P293/2.54,IF($D$4='drop down choices'!$EE$5,P293*2.54,0))</f>
        <v>0</v>
      </c>
      <c r="AM293" s="135">
        <f>IF($D$4='drop down choices'!$EE$4,Q293/2.54,IF($D$4='drop down choices'!$EE$5,Q293*2.54,0))</f>
        <v>0</v>
      </c>
      <c r="AN293" s="135">
        <f>IF($D$4='drop down choices'!$EE$4,R293/2.54,IF($D$4='drop down choices'!$EE$5,R293*2.54,0))</f>
        <v>0</v>
      </c>
      <c r="AO293" s="135">
        <f>IF($D$4='drop down choices'!$EE$4,S293/2.54,IF($D$4='drop down choices'!$EE$5,S293*2.54,0))</f>
        <v>0</v>
      </c>
      <c r="AP293" s="135">
        <f>IF($D$4='drop down choices'!$EE$4,T293/2.54,IF($D$4='drop down choices'!$EE$5,T293*2.54,0))</f>
        <v>0</v>
      </c>
      <c r="AQ293" s="135">
        <f>IF($D$4='drop down choices'!$EE$4,U293/2.54,IF($D$4='drop down choices'!$EE$5,U293*2.54,0))</f>
        <v>0</v>
      </c>
      <c r="AR293" s="135">
        <f>IF($D$4='drop down choices'!$EE$4,V293/2.54,IF($D$4='drop down choices'!$EE$5,V293*2.54,0))</f>
        <v>0</v>
      </c>
    </row>
    <row r="294" spans="1:44" s="107" customFormat="1" ht="25.9" customHeight="1">
      <c r="A294" s="105"/>
      <c r="B294" s="500" t="str">
        <f>IF('VENDOR INFORMATION'!$B$13="Germany","n/a",'Fields names'!$A$234)</f>
        <v>In Seam</v>
      </c>
      <c r="C294" s="500"/>
      <c r="D294" s="109" t="s">
        <v>284</v>
      </c>
      <c r="E294" s="129"/>
      <c r="F294" s="129"/>
      <c r="G294" s="129"/>
      <c r="H294" s="129"/>
      <c r="I294" s="129"/>
      <c r="J294" s="129"/>
      <c r="K294" s="129"/>
      <c r="L294" s="129"/>
      <c r="M294" s="129"/>
      <c r="N294" s="129"/>
      <c r="O294" s="129"/>
      <c r="P294" s="129"/>
      <c r="Q294" s="129"/>
      <c r="R294" s="129"/>
      <c r="S294" s="129"/>
      <c r="T294" s="129"/>
      <c r="U294" s="129"/>
      <c r="V294" s="129"/>
      <c r="W294" s="151" t="str">
        <f t="shared" si="44"/>
        <v>In Seam: / / / / / / / / / / / / / / / / / /</v>
      </c>
      <c r="X294" s="501" t="str">
        <f t="shared" si="42"/>
        <v>In Seam</v>
      </c>
      <c r="Y294" s="502"/>
      <c r="Z294" s="141" t="str">
        <f t="shared" si="43"/>
        <v>Select</v>
      </c>
      <c r="AA294" s="135">
        <f>IF($D$4='drop down choices'!$EE$4,E294/2.54,IF($D$4='drop down choices'!$EE$5,E294*2.54,0))</f>
        <v>0</v>
      </c>
      <c r="AB294" s="135">
        <f>IF($D$4='drop down choices'!$EE$4,F294/2.54,IF($D$4='drop down choices'!$EE$5,F294*2.54,0))</f>
        <v>0</v>
      </c>
      <c r="AC294" s="135">
        <f>IF($D$4='drop down choices'!$EE$4,G294/2.54,IF($D$4='drop down choices'!$EE$5,G294*2.54,0))</f>
        <v>0</v>
      </c>
      <c r="AD294" s="135">
        <f>IF($D$4='drop down choices'!$EE$4,H294/2.54,IF($D$4='drop down choices'!$EE$5,H294*2.54,0))</f>
        <v>0</v>
      </c>
      <c r="AE294" s="135">
        <f>IF($D$4='drop down choices'!$EE$4,I294/2.54,IF($D$4='drop down choices'!$EE$5,I294*2.54,0))</f>
        <v>0</v>
      </c>
      <c r="AF294" s="135">
        <f>IF($D$4='drop down choices'!$EE$4,J294/2.54,IF($D$4='drop down choices'!$EE$5,J294*2.54,0))</f>
        <v>0</v>
      </c>
      <c r="AG294" s="135">
        <f>IF($D$4='drop down choices'!$EE$4,K294/2.54,IF($D$4='drop down choices'!$EE$5,K294*2.54,0))</f>
        <v>0</v>
      </c>
      <c r="AH294" s="135">
        <f>IF($D$4='drop down choices'!$EE$4,L294/2.54,IF($D$4='drop down choices'!$EE$5,L294*2.54,0))</f>
        <v>0</v>
      </c>
      <c r="AI294" s="135">
        <f>IF($D$4='drop down choices'!$EE$4,M294/2.54,IF($D$4='drop down choices'!$EE$5,M294*2.54,0))</f>
        <v>0</v>
      </c>
      <c r="AJ294" s="135">
        <f>IF($D$4='drop down choices'!$EE$4,N294/2.54,IF($D$4='drop down choices'!$EE$5,N294*2.54,0))</f>
        <v>0</v>
      </c>
      <c r="AK294" s="135">
        <f>IF($D$4='drop down choices'!$EE$4,O294/2.54,IF($D$4='drop down choices'!$EE$5,O294*2.54,0))</f>
        <v>0</v>
      </c>
      <c r="AL294" s="135">
        <f>IF($D$4='drop down choices'!$EE$4,P294/2.54,IF($D$4='drop down choices'!$EE$5,P294*2.54,0))</f>
        <v>0</v>
      </c>
      <c r="AM294" s="135">
        <f>IF($D$4='drop down choices'!$EE$4,Q294/2.54,IF($D$4='drop down choices'!$EE$5,Q294*2.54,0))</f>
        <v>0</v>
      </c>
      <c r="AN294" s="135">
        <f>IF($D$4='drop down choices'!$EE$4,R294/2.54,IF($D$4='drop down choices'!$EE$5,R294*2.54,0))</f>
        <v>0</v>
      </c>
      <c r="AO294" s="135">
        <f>IF($D$4='drop down choices'!$EE$4,S294/2.54,IF($D$4='drop down choices'!$EE$5,S294*2.54,0))</f>
        <v>0</v>
      </c>
      <c r="AP294" s="135">
        <f>IF($D$4='drop down choices'!$EE$4,T294/2.54,IF($D$4='drop down choices'!$EE$5,T294*2.54,0))</f>
        <v>0</v>
      </c>
      <c r="AQ294" s="135">
        <f>IF($D$4='drop down choices'!$EE$4,U294/2.54,IF($D$4='drop down choices'!$EE$5,U294*2.54,0))</f>
        <v>0</v>
      </c>
      <c r="AR294" s="135">
        <f>IF($D$4='drop down choices'!$EE$4,V294/2.54,IF($D$4='drop down choices'!$EE$5,V294*2.54,0))</f>
        <v>0</v>
      </c>
    </row>
    <row r="295" spans="1:44" s="107" customFormat="1" ht="25.9" customHeight="1">
      <c r="A295" s="105"/>
      <c r="B295" s="500" t="str">
        <f>IF('VENDOR INFORMATION'!$B$13="Germany","n/a",'Fields names'!$A$235)</f>
        <v>Out Seam</v>
      </c>
      <c r="C295" s="500"/>
      <c r="D295" s="109" t="s">
        <v>284</v>
      </c>
      <c r="E295" s="130"/>
      <c r="F295" s="130"/>
      <c r="G295" s="130"/>
      <c r="H295" s="130"/>
      <c r="I295" s="130"/>
      <c r="J295" s="130"/>
      <c r="K295" s="130"/>
      <c r="L295" s="130"/>
      <c r="M295" s="130"/>
      <c r="N295" s="130"/>
      <c r="O295" s="130"/>
      <c r="P295" s="130"/>
      <c r="Q295" s="130"/>
      <c r="R295" s="130"/>
      <c r="S295" s="130"/>
      <c r="T295" s="130"/>
      <c r="U295" s="130"/>
      <c r="V295" s="130"/>
      <c r="W295" s="151" t="str">
        <f t="shared" si="44"/>
        <v>Out Seam: / / / / / / / / / / / / / / / / / /</v>
      </c>
      <c r="X295" s="501" t="str">
        <f t="shared" si="42"/>
        <v>Out Seam</v>
      </c>
      <c r="Y295" s="502"/>
      <c r="Z295" s="141" t="str">
        <f t="shared" si="43"/>
        <v>Select</v>
      </c>
      <c r="AA295" s="138">
        <f>IF($D$4='drop down choices'!$EE$4,E295/2.54,IF($D$4='drop down choices'!$EE$5,E295*2.54,0))</f>
        <v>0</v>
      </c>
      <c r="AB295" s="138">
        <f>IF($D$4='drop down choices'!$EE$4,F295/2.54,IF($D$4='drop down choices'!$EE$5,F295*2.54,0))</f>
        <v>0</v>
      </c>
      <c r="AC295" s="138">
        <f>IF($D$4='drop down choices'!$EE$4,G295/2.54,IF($D$4='drop down choices'!$EE$5,G295*2.54,0))</f>
        <v>0</v>
      </c>
      <c r="AD295" s="138">
        <f>IF($D$4='drop down choices'!$EE$4,H295/2.54,IF($D$4='drop down choices'!$EE$5,H295*2.54,0))</f>
        <v>0</v>
      </c>
      <c r="AE295" s="138">
        <f>IF($D$4='drop down choices'!$EE$4,I295/2.54,IF($D$4='drop down choices'!$EE$5,I295*2.54,0))</f>
        <v>0</v>
      </c>
      <c r="AF295" s="138">
        <f>IF($D$4='drop down choices'!$EE$4,J295/2.54,IF($D$4='drop down choices'!$EE$5,J295*2.54,0))</f>
        <v>0</v>
      </c>
      <c r="AG295" s="138">
        <f>IF($D$4='drop down choices'!$EE$4,K295/2.54,IF($D$4='drop down choices'!$EE$5,K295*2.54,0))</f>
        <v>0</v>
      </c>
      <c r="AH295" s="138">
        <f>IF($D$4='drop down choices'!$EE$4,L295/2.54,IF($D$4='drop down choices'!$EE$5,L295*2.54,0))</f>
        <v>0</v>
      </c>
      <c r="AI295" s="138">
        <f>IF($D$4='drop down choices'!$EE$4,M295/2.54,IF($D$4='drop down choices'!$EE$5,M295*2.54,0))</f>
        <v>0</v>
      </c>
      <c r="AJ295" s="138">
        <f>IF($D$4='drop down choices'!$EE$4,N295/2.54,IF($D$4='drop down choices'!$EE$5,N295*2.54,0))</f>
        <v>0</v>
      </c>
      <c r="AK295" s="138">
        <f>IF($D$4='drop down choices'!$EE$4,O295/2.54,IF($D$4='drop down choices'!$EE$5,O295*2.54,0))</f>
        <v>0</v>
      </c>
      <c r="AL295" s="138">
        <f>IF($D$4='drop down choices'!$EE$4,P295/2.54,IF($D$4='drop down choices'!$EE$5,P295*2.54,0))</f>
        <v>0</v>
      </c>
      <c r="AM295" s="138">
        <f>IF($D$4='drop down choices'!$EE$4,Q295/2.54,IF($D$4='drop down choices'!$EE$5,Q295*2.54,0))</f>
        <v>0</v>
      </c>
      <c r="AN295" s="138">
        <f>IF($D$4='drop down choices'!$EE$4,R295/2.54,IF($D$4='drop down choices'!$EE$5,R295*2.54,0))</f>
        <v>0</v>
      </c>
      <c r="AO295" s="138">
        <f>IF($D$4='drop down choices'!$EE$4,S295/2.54,IF($D$4='drop down choices'!$EE$5,S295*2.54,0))</f>
        <v>0</v>
      </c>
      <c r="AP295" s="138">
        <f>IF($D$4='drop down choices'!$EE$4,T295/2.54,IF($D$4='drop down choices'!$EE$5,T295*2.54,0))</f>
        <v>0</v>
      </c>
      <c r="AQ295" s="138">
        <f>IF($D$4='drop down choices'!$EE$4,U295/2.54,IF($D$4='drop down choices'!$EE$5,U295*2.54,0))</f>
        <v>0</v>
      </c>
      <c r="AR295" s="138">
        <f>IF($D$4='drop down choices'!$EE$4,V295/2.54,IF($D$4='drop down choices'!$EE$5,V295*2.54,0))</f>
        <v>0</v>
      </c>
    </row>
    <row r="302" spans="1:44">
      <c r="A302" s="315"/>
      <c r="B302" s="315"/>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c r="AA302" s="315"/>
      <c r="AB302" s="315"/>
      <c r="AC302" s="315"/>
      <c r="AD302" s="315"/>
      <c r="AE302" s="315"/>
      <c r="AF302" s="315"/>
      <c r="AG302" s="315"/>
      <c r="AH302" s="315"/>
      <c r="AI302" s="315"/>
      <c r="AJ302" s="315"/>
      <c r="AK302" s="315"/>
      <c r="AL302" s="315"/>
      <c r="AM302" s="315"/>
      <c r="AN302" s="315"/>
      <c r="AO302" s="315"/>
      <c r="AP302" s="315"/>
      <c r="AQ302" s="315"/>
      <c r="AR302" s="315"/>
    </row>
    <row r="303" spans="1:44" ht="10.5" customHeight="1">
      <c r="A303" s="315"/>
      <c r="B303" s="315"/>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c r="AG303" s="315"/>
      <c r="AH303" s="315"/>
      <c r="AI303" s="315"/>
      <c r="AJ303" s="315"/>
      <c r="AK303" s="315"/>
      <c r="AL303" s="315"/>
      <c r="AM303" s="315"/>
      <c r="AN303" s="315"/>
      <c r="AO303" s="315"/>
      <c r="AP303" s="315"/>
      <c r="AQ303" s="315"/>
      <c r="AR303" s="315"/>
    </row>
    <row r="304" spans="1:44" s="106" customFormat="1" ht="15" customHeight="1">
      <c r="A304" s="105"/>
      <c r="B304" s="131" t="e">
        <f>'PRODUCT INFORMATION'!#REF!</f>
        <v>#REF!</v>
      </c>
      <c r="C304" s="139" t="str">
        <f>'Fields names'!$A$179</f>
        <v>Unit</v>
      </c>
      <c r="D304" s="109" t="s">
        <v>2027</v>
      </c>
      <c r="E304" s="108"/>
      <c r="F304" s="108"/>
      <c r="G304" s="108"/>
      <c r="H304" s="131"/>
      <c r="I304" s="131"/>
      <c r="J304" s="131"/>
      <c r="K304" s="131"/>
      <c r="L304" s="131"/>
      <c r="M304" s="131"/>
      <c r="N304" s="132"/>
      <c r="O304" s="132"/>
      <c r="P304" s="132"/>
      <c r="Q304" s="132"/>
      <c r="R304" s="132"/>
      <c r="S304" s="132"/>
      <c r="T304" s="132"/>
      <c r="U304" s="132"/>
      <c r="V304" s="132"/>
      <c r="W304" s="149" t="s">
        <v>1495</v>
      </c>
      <c r="X304" s="105"/>
      <c r="Y304" s="139" t="str">
        <f>C304</f>
        <v>Unit</v>
      </c>
      <c r="Z304" s="133" t="str">
        <f>IF(D304='drop down choices'!EE304,'drop down choices'!EE305,IF(D304='drop down choices'!EE305,'drop down choices'!EE304,"n/a"))</f>
        <v>n/a</v>
      </c>
      <c r="AC304" s="107"/>
      <c r="AD304" s="105"/>
      <c r="AE304" s="105"/>
      <c r="AF304" s="105"/>
      <c r="AG304" s="105"/>
      <c r="AH304" s="105"/>
      <c r="AI304" s="105"/>
      <c r="AJ304" s="105"/>
      <c r="AK304" s="105"/>
      <c r="AL304" s="105"/>
      <c r="AM304" s="105"/>
      <c r="AN304" s="105"/>
      <c r="AO304" s="105"/>
      <c r="AP304" s="105"/>
      <c r="AQ304" s="105"/>
      <c r="AR304" s="105"/>
    </row>
    <row r="305" spans="1:44" s="106" customFormat="1" ht="6" customHeight="1" thickBot="1">
      <c r="A305" s="105"/>
      <c r="B305" s="131"/>
      <c r="C305" s="131"/>
      <c r="D305" s="131"/>
      <c r="E305" s="131"/>
      <c r="F305" s="131"/>
      <c r="G305" s="131"/>
      <c r="H305" s="131"/>
      <c r="I305" s="131"/>
      <c r="J305" s="131"/>
      <c r="K305" s="131"/>
      <c r="L305" s="131"/>
      <c r="M305" s="131"/>
      <c r="N305" s="132"/>
      <c r="O305" s="132"/>
      <c r="P305" s="132"/>
      <c r="Q305" s="132"/>
      <c r="R305" s="132"/>
      <c r="S305" s="132"/>
      <c r="T305" s="132"/>
      <c r="U305" s="132"/>
      <c r="V305" s="132"/>
      <c r="W305" s="150" t="s">
        <v>2281</v>
      </c>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row>
    <row r="306" spans="1:44" s="107" customFormat="1" ht="23.25" customHeight="1">
      <c r="A306" s="105"/>
      <c r="B306" s="503" t="str">
        <f>IF('VENDOR INFORMATION'!$B$13="Germany","n/a",'Fields names'!$A$193)</f>
        <v>SIZE</v>
      </c>
      <c r="C306" s="504"/>
      <c r="D306" s="126" t="str">
        <f>IF('VENDOR INFORMATION'!$B$13="Germany","n/a",'Fields names'!$A$69)</f>
        <v>Type</v>
      </c>
      <c r="E306" s="126"/>
      <c r="F306" s="126"/>
      <c r="G306" s="126"/>
      <c r="H306" s="126"/>
      <c r="I306" s="126"/>
      <c r="J306" s="126"/>
      <c r="K306" s="126"/>
      <c r="L306" s="126"/>
      <c r="M306" s="126"/>
      <c r="N306" s="127"/>
      <c r="O306" s="127"/>
      <c r="P306" s="127"/>
      <c r="Q306" s="127"/>
      <c r="R306" s="127"/>
      <c r="S306" s="127"/>
      <c r="T306" s="127"/>
      <c r="U306" s="127"/>
      <c r="V306" s="127"/>
      <c r="W306" s="149" t="s">
        <v>2282</v>
      </c>
      <c r="X306" s="505" t="str">
        <f t="shared" ref="X306:X315" si="45">B306</f>
        <v>SIZE</v>
      </c>
      <c r="Y306" s="506"/>
      <c r="Z306" s="140" t="str">
        <f t="shared" ref="Z306:Z315" si="46">D306</f>
        <v>Type</v>
      </c>
      <c r="AA306" s="134">
        <f>IF('VENDOR INFORMATION'!$B$13="Germany","n/a",E306)</f>
        <v>0</v>
      </c>
      <c r="AB306" s="134">
        <f>IF('VENDOR INFORMATION'!$B$13="Germany","n/a",F306)</f>
        <v>0</v>
      </c>
      <c r="AC306" s="134">
        <f>IF('VENDOR INFORMATION'!$B$13="Germany","n/a",G306)</f>
        <v>0</v>
      </c>
      <c r="AD306" s="134">
        <f>IF('VENDOR INFORMATION'!$B$13="Germany","n/a",H306)</f>
        <v>0</v>
      </c>
      <c r="AE306" s="134">
        <f>IF('VENDOR INFORMATION'!$B$13="Germany","n/a",I306)</f>
        <v>0</v>
      </c>
      <c r="AF306" s="134">
        <f>IF('VENDOR INFORMATION'!$B$13="Germany","n/a",J306)</f>
        <v>0</v>
      </c>
      <c r="AG306" s="134">
        <f>IF('VENDOR INFORMATION'!$B$13="Germany","n/a",K306)</f>
        <v>0</v>
      </c>
      <c r="AH306" s="134">
        <f>IF('VENDOR INFORMATION'!$B$13="Germany","n/a",L306)</f>
        <v>0</v>
      </c>
      <c r="AI306" s="134">
        <f>IF('VENDOR INFORMATION'!$B$13="Germany","n/a",M306)</f>
        <v>0</v>
      </c>
      <c r="AJ306" s="134">
        <f>IF('VENDOR INFORMATION'!$B$13="Germany","n/a",N306)</f>
        <v>0</v>
      </c>
      <c r="AK306" s="134">
        <f>IF('VENDOR INFORMATION'!$B$13="Germany","n/a",O306)</f>
        <v>0</v>
      </c>
      <c r="AL306" s="134">
        <f>IF('VENDOR INFORMATION'!$B$13="Germany","n/a",P306)</f>
        <v>0</v>
      </c>
      <c r="AM306" s="134">
        <f>IF('VENDOR INFORMATION'!$B$13="Germany","n/a",Q306)</f>
        <v>0</v>
      </c>
      <c r="AN306" s="134">
        <f>IF('VENDOR INFORMATION'!$B$13="Germany","n/a",R306)</f>
        <v>0</v>
      </c>
      <c r="AO306" s="134">
        <f>IF('VENDOR INFORMATION'!$B$13="Germany","n/a",S306)</f>
        <v>0</v>
      </c>
      <c r="AP306" s="134">
        <f>IF('VENDOR INFORMATION'!$B$13="Germany","n/a",T306)</f>
        <v>0</v>
      </c>
      <c r="AQ306" s="134">
        <f>IF('VENDOR INFORMATION'!$B$13="Germany","n/a",U306)</f>
        <v>0</v>
      </c>
      <c r="AR306" s="134">
        <f>IF('VENDOR INFORMATION'!$B$13="Germany","n/a",V306)</f>
        <v>0</v>
      </c>
    </row>
    <row r="307" spans="1:44" s="107" customFormat="1" ht="25.9" customHeight="1">
      <c r="A307" s="105"/>
      <c r="B307" s="500" t="str">
        <f>IF('VENDOR INFORMATION'!$B$13="Germany","n/a",'Fields names'!$A$227)</f>
        <v>Shoulder</v>
      </c>
      <c r="C307" s="500"/>
      <c r="D307" s="109" t="s">
        <v>284</v>
      </c>
      <c r="E307" s="128"/>
      <c r="F307" s="128"/>
      <c r="G307" s="128"/>
      <c r="H307" s="128"/>
      <c r="I307" s="128"/>
      <c r="J307" s="128"/>
      <c r="K307" s="128"/>
      <c r="L307" s="128"/>
      <c r="M307" s="128"/>
      <c r="N307" s="128"/>
      <c r="O307" s="128"/>
      <c r="P307" s="128"/>
      <c r="Q307" s="128"/>
      <c r="R307" s="128"/>
      <c r="S307" s="128"/>
      <c r="T307" s="128"/>
      <c r="U307" s="128"/>
      <c r="V307" s="128"/>
      <c r="W307" s="151" t="str">
        <f>_xlfn.CONCAT(B307,$W$6,$E$6,$W$5,E307,$W$4,$F$6,$W$5,F307,$W$4,$G$6,$W$5,G307,$W$4,$H$6,$W$5,H307,$W$4,$I$6,$W$5,I307,$W$4,$J$6,$W$5,J307,$W$4,$K$6,$W$5,K307,$W$4,$L$6,$W$5,L307,$W$4,$M$6,$W$5,M307,$W$4,$N$6,$W$5,N307,$W$4,$O$6,$W$5,O307,$W$4,$P$6,$W$5,P307,$W$4,$Q$6,$W$5,Q307,$W$4,$R$6,$W$5,R307,$W$4,$S$6,$W$5,S307,$W$4,$T$6,$W$5,T307,$W$4,$U$6,$W$5,U307,$W$4,$V$6,$W$5,V307)</f>
        <v>Shoulder: / / / / / / / / / / / / / / / / / /</v>
      </c>
      <c r="X307" s="501" t="str">
        <f t="shared" si="45"/>
        <v>Shoulder</v>
      </c>
      <c r="Y307" s="502"/>
      <c r="Z307" s="141" t="str">
        <f t="shared" si="46"/>
        <v>Select</v>
      </c>
      <c r="AA307" s="135">
        <f>IF($D$4='drop down choices'!$EE$4,E307/2.54,IF($D$4='drop down choices'!$EE$5,E307*2.54,0))</f>
        <v>0</v>
      </c>
      <c r="AB307" s="135">
        <f>IF($D$4='drop down choices'!$EE$4,F307/2.54,IF($D$4='drop down choices'!$EE$5,F307*2.54,0))</f>
        <v>0</v>
      </c>
      <c r="AC307" s="135">
        <f>IF($D$4='drop down choices'!$EE$4,G307/2.54,IF($D$4='drop down choices'!$EE$5,G307*2.54,0))</f>
        <v>0</v>
      </c>
      <c r="AD307" s="135">
        <f>IF($D$4='drop down choices'!$EE$4,H307/2.54,IF($D$4='drop down choices'!$EE$5,H307*2.54,0))</f>
        <v>0</v>
      </c>
      <c r="AE307" s="135">
        <f>IF($D$4='drop down choices'!$EE$4,I307/2.54,IF($D$4='drop down choices'!$EE$5,I307*2.54,0))</f>
        <v>0</v>
      </c>
      <c r="AF307" s="135">
        <f>IF($D$4='drop down choices'!$EE$4,J307/2.54,IF($D$4='drop down choices'!$EE$5,J307*2.54,0))</f>
        <v>0</v>
      </c>
      <c r="AG307" s="135">
        <f>IF($D$4='drop down choices'!$EE$4,K307/2.54,IF($D$4='drop down choices'!$EE$5,K307*2.54,0))</f>
        <v>0</v>
      </c>
      <c r="AH307" s="135">
        <f>IF($D$4='drop down choices'!$EE$4,L307/2.54,IF($D$4='drop down choices'!$EE$5,L307*2.54,0))</f>
        <v>0</v>
      </c>
      <c r="AI307" s="135">
        <f>IF($D$4='drop down choices'!$EE$4,M307/2.54,IF($D$4='drop down choices'!$EE$5,M307*2.54,0))</f>
        <v>0</v>
      </c>
      <c r="AJ307" s="135">
        <f>IF($D$4='drop down choices'!$EE$4,N307/2.54,IF($D$4='drop down choices'!$EE$5,N307*2.54,0))</f>
        <v>0</v>
      </c>
      <c r="AK307" s="135">
        <f>IF($D$4='drop down choices'!$EE$4,O307/2.54,IF($D$4='drop down choices'!$EE$5,O307*2.54,0))</f>
        <v>0</v>
      </c>
      <c r="AL307" s="135">
        <f>IF($D$4='drop down choices'!$EE$4,P307/2.54,IF($D$4='drop down choices'!$EE$5,P307*2.54,0))</f>
        <v>0</v>
      </c>
      <c r="AM307" s="135">
        <f>IF($D$4='drop down choices'!$EE$4,Q307/2.54,IF($D$4='drop down choices'!$EE$5,Q307*2.54,0))</f>
        <v>0</v>
      </c>
      <c r="AN307" s="135">
        <f>IF($D$4='drop down choices'!$EE$4,R307/2.54,IF($D$4='drop down choices'!$EE$5,R307*2.54,0))</f>
        <v>0</v>
      </c>
      <c r="AO307" s="135">
        <f>IF($D$4='drop down choices'!$EE$4,S307/2.54,IF($D$4='drop down choices'!$EE$5,S307*2.54,0))</f>
        <v>0</v>
      </c>
      <c r="AP307" s="135">
        <f>IF($D$4='drop down choices'!$EE$4,T307/2.54,IF($D$4='drop down choices'!$EE$5,T307*2.54,0))</f>
        <v>0</v>
      </c>
      <c r="AQ307" s="135">
        <f>IF($D$4='drop down choices'!$EE$4,U307/2.54,IF($D$4='drop down choices'!$EE$5,U307*2.54,0))</f>
        <v>0</v>
      </c>
      <c r="AR307" s="135">
        <f>IF($D$4='drop down choices'!$EE$4,V307/2.54,IF($D$4='drop down choices'!$EE$5,V307*2.54,0))</f>
        <v>0</v>
      </c>
    </row>
    <row r="308" spans="1:44" s="107" customFormat="1" ht="25.9" customHeight="1">
      <c r="A308" s="105"/>
      <c r="B308" s="500" t="str">
        <f>IF('VENDOR INFORMATION'!$B$13="Germany","n/a",'Fields names'!$A$228)</f>
        <v>Chest/Bust</v>
      </c>
      <c r="C308" s="500"/>
      <c r="D308" s="109" t="s">
        <v>284</v>
      </c>
      <c r="E308" s="129"/>
      <c r="F308" s="129"/>
      <c r="G308" s="129"/>
      <c r="H308" s="129"/>
      <c r="I308" s="129"/>
      <c r="J308" s="129"/>
      <c r="K308" s="129"/>
      <c r="L308" s="129"/>
      <c r="M308" s="129"/>
      <c r="N308" s="129"/>
      <c r="O308" s="129"/>
      <c r="P308" s="129"/>
      <c r="Q308" s="129"/>
      <c r="R308" s="129"/>
      <c r="S308" s="129"/>
      <c r="T308" s="129"/>
      <c r="U308" s="129"/>
      <c r="V308" s="129"/>
      <c r="W308" s="151" t="str">
        <f t="shared" ref="W308:W315" si="47">_xlfn.CONCAT(B308,$W$6,$E$6,$W$5,E308,$W$4,$F$6,$W$5,F308,$W$4,$G$6,$W$5,G308,$W$4,$H$6,$W$5,H308,$W$4,$I$6,$W$5,I308,$W$4,$J$6,$W$5,J308,$W$4,$K$6,$W$5,K308,$W$4,$L$6,$W$5,L308,$W$4,$M$6,$W$5,M308,$W$4,$N$6,$W$5,N308,$W$4,$O$6,$W$5,O308,$W$4,$P$6,$W$5,P308,$W$4,$Q$6,$W$5,Q308,$W$4,$R$6,$W$5,R308,$W$4,$S$6,$W$5,S308,$W$4,$T$6,$W$5,T308,$W$4,$U$6,$W$5,U308,$W$4,$V$6,$W$5,V308)</f>
        <v>Chest/Bust: / / / / / / / / / / / / / / / / / /</v>
      </c>
      <c r="X308" s="501" t="str">
        <f t="shared" si="45"/>
        <v>Chest/Bust</v>
      </c>
      <c r="Y308" s="502"/>
      <c r="Z308" s="141" t="str">
        <f t="shared" si="46"/>
        <v>Select</v>
      </c>
      <c r="AA308" s="135">
        <f>IF($D$4='drop down choices'!$EE$4,E308/2.54,IF($D$4='drop down choices'!$EE$5,E308*2.54,0))</f>
        <v>0</v>
      </c>
      <c r="AB308" s="135">
        <f>IF($D$4='drop down choices'!$EE$4,F308/2.54,IF($D$4='drop down choices'!$EE$5,F308*2.54,0))</f>
        <v>0</v>
      </c>
      <c r="AC308" s="135">
        <f>IF($D$4='drop down choices'!$EE$4,G308/2.54,IF($D$4='drop down choices'!$EE$5,G308*2.54,0))</f>
        <v>0</v>
      </c>
      <c r="AD308" s="135">
        <f>IF($D$4='drop down choices'!$EE$4,H308/2.54,IF($D$4='drop down choices'!$EE$5,H308*2.54,0))</f>
        <v>0</v>
      </c>
      <c r="AE308" s="135">
        <f>IF($D$4='drop down choices'!$EE$4,I308/2.54,IF($D$4='drop down choices'!$EE$5,I308*2.54,0))</f>
        <v>0</v>
      </c>
      <c r="AF308" s="135">
        <f>IF($D$4='drop down choices'!$EE$4,J308/2.54,IF($D$4='drop down choices'!$EE$5,J308*2.54,0))</f>
        <v>0</v>
      </c>
      <c r="AG308" s="135">
        <f>IF($D$4='drop down choices'!$EE$4,K308/2.54,IF($D$4='drop down choices'!$EE$5,K308*2.54,0))</f>
        <v>0</v>
      </c>
      <c r="AH308" s="135">
        <f>IF($D$4='drop down choices'!$EE$4,L308/2.54,IF($D$4='drop down choices'!$EE$5,L308*2.54,0))</f>
        <v>0</v>
      </c>
      <c r="AI308" s="135">
        <f>IF($D$4='drop down choices'!$EE$4,M308/2.54,IF($D$4='drop down choices'!$EE$5,M308*2.54,0))</f>
        <v>0</v>
      </c>
      <c r="AJ308" s="135">
        <f>IF($D$4='drop down choices'!$EE$4,N308/2.54,IF($D$4='drop down choices'!$EE$5,N308*2.54,0))</f>
        <v>0</v>
      </c>
      <c r="AK308" s="135">
        <f>IF($D$4='drop down choices'!$EE$4,O308/2.54,IF($D$4='drop down choices'!$EE$5,O308*2.54,0))</f>
        <v>0</v>
      </c>
      <c r="AL308" s="135">
        <f>IF($D$4='drop down choices'!$EE$4,P308/2.54,IF($D$4='drop down choices'!$EE$5,P308*2.54,0))</f>
        <v>0</v>
      </c>
      <c r="AM308" s="135">
        <f>IF($D$4='drop down choices'!$EE$4,Q308/2.54,IF($D$4='drop down choices'!$EE$5,Q308*2.54,0))</f>
        <v>0</v>
      </c>
      <c r="AN308" s="135">
        <f>IF($D$4='drop down choices'!$EE$4,R308/2.54,IF($D$4='drop down choices'!$EE$5,R308*2.54,0))</f>
        <v>0</v>
      </c>
      <c r="AO308" s="135">
        <f>IF($D$4='drop down choices'!$EE$4,S308/2.54,IF($D$4='drop down choices'!$EE$5,S308*2.54,0))</f>
        <v>0</v>
      </c>
      <c r="AP308" s="135">
        <f>IF($D$4='drop down choices'!$EE$4,T308/2.54,IF($D$4='drop down choices'!$EE$5,T308*2.54,0))</f>
        <v>0</v>
      </c>
      <c r="AQ308" s="135">
        <f>IF($D$4='drop down choices'!$EE$4,U308/2.54,IF($D$4='drop down choices'!$EE$5,U308*2.54,0))</f>
        <v>0</v>
      </c>
      <c r="AR308" s="135">
        <f>IF($D$4='drop down choices'!$EE$4,V308/2.54,IF($D$4='drop down choices'!$EE$5,V308*2.54,0))</f>
        <v>0</v>
      </c>
    </row>
    <row r="309" spans="1:44" s="107" customFormat="1" ht="25.9" customHeight="1">
      <c r="A309" s="105"/>
      <c r="B309" s="500" t="str">
        <f>IF('VENDOR INFORMATION'!$B$13="Germany","n/a",'Fields names'!$A$229)</f>
        <v>Waist</v>
      </c>
      <c r="C309" s="500"/>
      <c r="D309" s="109" t="s">
        <v>284</v>
      </c>
      <c r="E309" s="129"/>
      <c r="F309" s="129"/>
      <c r="G309" s="129"/>
      <c r="H309" s="129"/>
      <c r="I309" s="129"/>
      <c r="J309" s="129"/>
      <c r="K309" s="129"/>
      <c r="L309" s="129"/>
      <c r="M309" s="129"/>
      <c r="N309" s="129"/>
      <c r="O309" s="129"/>
      <c r="P309" s="129"/>
      <c r="Q309" s="129"/>
      <c r="R309" s="129"/>
      <c r="S309" s="129"/>
      <c r="T309" s="129"/>
      <c r="U309" s="129"/>
      <c r="V309" s="129"/>
      <c r="W309" s="151" t="str">
        <f t="shared" si="47"/>
        <v>Waist: / / / / / / / / / / / / / / / / / /</v>
      </c>
      <c r="X309" s="501" t="str">
        <f t="shared" si="45"/>
        <v>Waist</v>
      </c>
      <c r="Y309" s="502"/>
      <c r="Z309" s="141" t="str">
        <f t="shared" si="46"/>
        <v>Select</v>
      </c>
      <c r="AA309" s="135">
        <f>IF($D$4='drop down choices'!$EE$4,E309/2.54,IF($D$4='drop down choices'!$EE$5,E309*2.54,0))</f>
        <v>0</v>
      </c>
      <c r="AB309" s="135">
        <f>IF($D$4='drop down choices'!$EE$4,F309/2.54,IF($D$4='drop down choices'!$EE$5,F309*2.54,0))</f>
        <v>0</v>
      </c>
      <c r="AC309" s="135">
        <f>IF($D$4='drop down choices'!$EE$4,G309/2.54,IF($D$4='drop down choices'!$EE$5,G309*2.54,0))</f>
        <v>0</v>
      </c>
      <c r="AD309" s="135">
        <f>IF($D$4='drop down choices'!$EE$4,H309/2.54,IF($D$4='drop down choices'!$EE$5,H309*2.54,0))</f>
        <v>0</v>
      </c>
      <c r="AE309" s="135">
        <f>IF($D$4='drop down choices'!$EE$4,I309/2.54,IF($D$4='drop down choices'!$EE$5,I309*2.54,0))</f>
        <v>0</v>
      </c>
      <c r="AF309" s="135">
        <f>IF($D$4='drop down choices'!$EE$4,J309/2.54,IF($D$4='drop down choices'!$EE$5,J309*2.54,0))</f>
        <v>0</v>
      </c>
      <c r="AG309" s="135">
        <f>IF($D$4='drop down choices'!$EE$4,K309/2.54,IF($D$4='drop down choices'!$EE$5,K309*2.54,0))</f>
        <v>0</v>
      </c>
      <c r="AH309" s="135">
        <f>IF($D$4='drop down choices'!$EE$4,L309/2.54,IF($D$4='drop down choices'!$EE$5,L309*2.54,0))</f>
        <v>0</v>
      </c>
      <c r="AI309" s="135">
        <f>IF($D$4='drop down choices'!$EE$4,M309/2.54,IF($D$4='drop down choices'!$EE$5,M309*2.54,0))</f>
        <v>0</v>
      </c>
      <c r="AJ309" s="135">
        <f>IF($D$4='drop down choices'!$EE$4,N309/2.54,IF($D$4='drop down choices'!$EE$5,N309*2.54,0))</f>
        <v>0</v>
      </c>
      <c r="AK309" s="135">
        <f>IF($D$4='drop down choices'!$EE$4,O309/2.54,IF($D$4='drop down choices'!$EE$5,O309*2.54,0))</f>
        <v>0</v>
      </c>
      <c r="AL309" s="135">
        <f>IF($D$4='drop down choices'!$EE$4,P309/2.54,IF($D$4='drop down choices'!$EE$5,P309*2.54,0))</f>
        <v>0</v>
      </c>
      <c r="AM309" s="135">
        <f>IF($D$4='drop down choices'!$EE$4,Q309/2.54,IF($D$4='drop down choices'!$EE$5,Q309*2.54,0))</f>
        <v>0</v>
      </c>
      <c r="AN309" s="135">
        <f>IF($D$4='drop down choices'!$EE$4,R309/2.54,IF($D$4='drop down choices'!$EE$5,R309*2.54,0))</f>
        <v>0</v>
      </c>
      <c r="AO309" s="135">
        <f>IF($D$4='drop down choices'!$EE$4,S309/2.54,IF($D$4='drop down choices'!$EE$5,S309*2.54,0))</f>
        <v>0</v>
      </c>
      <c r="AP309" s="135">
        <f>IF($D$4='drop down choices'!$EE$4,T309/2.54,IF($D$4='drop down choices'!$EE$5,T309*2.54,0))</f>
        <v>0</v>
      </c>
      <c r="AQ309" s="135">
        <f>IF($D$4='drop down choices'!$EE$4,U309/2.54,IF($D$4='drop down choices'!$EE$5,U309*2.54,0))</f>
        <v>0</v>
      </c>
      <c r="AR309" s="135">
        <f>IF($D$4='drop down choices'!$EE$4,V309/2.54,IF($D$4='drop down choices'!$EE$5,V309*2.54,0))</f>
        <v>0</v>
      </c>
    </row>
    <row r="310" spans="1:44" s="107" customFormat="1" ht="25.9" customHeight="1">
      <c r="A310" s="105"/>
      <c r="B310" s="500" t="str">
        <f>IF('VENDOR INFORMATION'!$B$13="Germany","n/a",'Fields names'!$A$230)</f>
        <v>Hip</v>
      </c>
      <c r="C310" s="500"/>
      <c r="D310" s="109" t="s">
        <v>284</v>
      </c>
      <c r="E310" s="129"/>
      <c r="F310" s="129"/>
      <c r="G310" s="129"/>
      <c r="H310" s="129"/>
      <c r="I310" s="129"/>
      <c r="J310" s="129"/>
      <c r="K310" s="129"/>
      <c r="L310" s="129"/>
      <c r="M310" s="129"/>
      <c r="N310" s="129"/>
      <c r="O310" s="129"/>
      <c r="P310" s="129"/>
      <c r="Q310" s="129"/>
      <c r="R310" s="129"/>
      <c r="S310" s="129"/>
      <c r="T310" s="129"/>
      <c r="U310" s="129"/>
      <c r="V310" s="129"/>
      <c r="W310" s="151" t="str">
        <f t="shared" si="47"/>
        <v>Hip: / / / / / / / / / / / / / / / / / /</v>
      </c>
      <c r="X310" s="501" t="str">
        <f t="shared" si="45"/>
        <v>Hip</v>
      </c>
      <c r="Y310" s="502"/>
      <c r="Z310" s="141" t="str">
        <f t="shared" si="46"/>
        <v>Select</v>
      </c>
      <c r="AA310" s="135">
        <f>IF($D$4='drop down choices'!$EE$4,E310/2.54,IF($D$4='drop down choices'!$EE$5,E310*2.54,0))</f>
        <v>0</v>
      </c>
      <c r="AB310" s="135">
        <f>IF($D$4='drop down choices'!$EE$4,F310/2.54,IF($D$4='drop down choices'!$EE$5,F310*2.54,0))</f>
        <v>0</v>
      </c>
      <c r="AC310" s="135">
        <f>IF($D$4='drop down choices'!$EE$4,G310/2.54,IF($D$4='drop down choices'!$EE$5,G310*2.54,0))</f>
        <v>0</v>
      </c>
      <c r="AD310" s="135">
        <f>IF($D$4='drop down choices'!$EE$4,H310/2.54,IF($D$4='drop down choices'!$EE$5,H310*2.54,0))</f>
        <v>0</v>
      </c>
      <c r="AE310" s="135">
        <f>IF($D$4='drop down choices'!$EE$4,I310/2.54,IF($D$4='drop down choices'!$EE$5,I310*2.54,0))</f>
        <v>0</v>
      </c>
      <c r="AF310" s="135">
        <f>IF($D$4='drop down choices'!$EE$4,J310/2.54,IF($D$4='drop down choices'!$EE$5,J310*2.54,0))</f>
        <v>0</v>
      </c>
      <c r="AG310" s="135">
        <f>IF($D$4='drop down choices'!$EE$4,K310/2.54,IF($D$4='drop down choices'!$EE$5,K310*2.54,0))</f>
        <v>0</v>
      </c>
      <c r="AH310" s="135">
        <f>IF($D$4='drop down choices'!$EE$4,L310/2.54,IF($D$4='drop down choices'!$EE$5,L310*2.54,0))</f>
        <v>0</v>
      </c>
      <c r="AI310" s="135">
        <f>IF($D$4='drop down choices'!$EE$4,M310/2.54,IF($D$4='drop down choices'!$EE$5,M310*2.54,0))</f>
        <v>0</v>
      </c>
      <c r="AJ310" s="135">
        <f>IF($D$4='drop down choices'!$EE$4,N310/2.54,IF($D$4='drop down choices'!$EE$5,N310*2.54,0))</f>
        <v>0</v>
      </c>
      <c r="AK310" s="135">
        <f>IF($D$4='drop down choices'!$EE$4,O310/2.54,IF($D$4='drop down choices'!$EE$5,O310*2.54,0))</f>
        <v>0</v>
      </c>
      <c r="AL310" s="135">
        <f>IF($D$4='drop down choices'!$EE$4,P310/2.54,IF($D$4='drop down choices'!$EE$5,P310*2.54,0))</f>
        <v>0</v>
      </c>
      <c r="AM310" s="135">
        <f>IF($D$4='drop down choices'!$EE$4,Q310/2.54,IF($D$4='drop down choices'!$EE$5,Q310*2.54,0))</f>
        <v>0</v>
      </c>
      <c r="AN310" s="135">
        <f>IF($D$4='drop down choices'!$EE$4,R310/2.54,IF($D$4='drop down choices'!$EE$5,R310*2.54,0))</f>
        <v>0</v>
      </c>
      <c r="AO310" s="135">
        <f>IF($D$4='drop down choices'!$EE$4,S310/2.54,IF($D$4='drop down choices'!$EE$5,S310*2.54,0))</f>
        <v>0</v>
      </c>
      <c r="AP310" s="135">
        <f>IF($D$4='drop down choices'!$EE$4,T310/2.54,IF($D$4='drop down choices'!$EE$5,T310*2.54,0))</f>
        <v>0</v>
      </c>
      <c r="AQ310" s="135">
        <f>IF($D$4='drop down choices'!$EE$4,U310/2.54,IF($D$4='drop down choices'!$EE$5,U310*2.54,0))</f>
        <v>0</v>
      </c>
      <c r="AR310" s="135">
        <f>IF($D$4='drop down choices'!$EE$4,V310/2.54,IF($D$4='drop down choices'!$EE$5,V310*2.54,0))</f>
        <v>0</v>
      </c>
    </row>
    <row r="311" spans="1:44" s="107" customFormat="1" ht="25.9" customHeight="1">
      <c r="A311" s="105"/>
      <c r="B311" s="500" t="str">
        <f>IF('VENDOR INFORMATION'!$B$13="Germany","n/a",'Fields names'!$A$231)</f>
        <v>Length</v>
      </c>
      <c r="C311" s="500"/>
      <c r="D311" s="109" t="s">
        <v>284</v>
      </c>
      <c r="E311" s="129"/>
      <c r="F311" s="129"/>
      <c r="G311" s="129"/>
      <c r="H311" s="129"/>
      <c r="I311" s="129"/>
      <c r="J311" s="129"/>
      <c r="K311" s="129"/>
      <c r="L311" s="129"/>
      <c r="M311" s="129"/>
      <c r="N311" s="129"/>
      <c r="O311" s="129"/>
      <c r="P311" s="129"/>
      <c r="Q311" s="129"/>
      <c r="R311" s="129"/>
      <c r="S311" s="129"/>
      <c r="T311" s="129"/>
      <c r="U311" s="129"/>
      <c r="V311" s="129"/>
      <c r="W311" s="151" t="str">
        <f t="shared" si="47"/>
        <v>Length: / / / / / / / / / / / / / / / / / /</v>
      </c>
      <c r="X311" s="501" t="str">
        <f t="shared" si="45"/>
        <v>Length</v>
      </c>
      <c r="Y311" s="502"/>
      <c r="Z311" s="141" t="str">
        <f t="shared" si="46"/>
        <v>Select</v>
      </c>
      <c r="AA311" s="135">
        <f>IF($D$4='drop down choices'!$EE$4,E311/2.54,IF($D$4='drop down choices'!$EE$5,E311*2.54,0))</f>
        <v>0</v>
      </c>
      <c r="AB311" s="135">
        <f>IF($D$4='drop down choices'!$EE$4,F311/2.54,IF($D$4='drop down choices'!$EE$5,F311*2.54,0))</f>
        <v>0</v>
      </c>
      <c r="AC311" s="135">
        <f>IF($D$4='drop down choices'!$EE$4,G311/2.54,IF($D$4='drop down choices'!$EE$5,G311*2.54,0))</f>
        <v>0</v>
      </c>
      <c r="AD311" s="135">
        <f>IF($D$4='drop down choices'!$EE$4,H311/2.54,IF($D$4='drop down choices'!$EE$5,H311*2.54,0))</f>
        <v>0</v>
      </c>
      <c r="AE311" s="135">
        <f>IF($D$4='drop down choices'!$EE$4,I311/2.54,IF($D$4='drop down choices'!$EE$5,I311*2.54,0))</f>
        <v>0</v>
      </c>
      <c r="AF311" s="135">
        <f>IF($D$4='drop down choices'!$EE$4,J311/2.54,IF($D$4='drop down choices'!$EE$5,J311*2.54,0))</f>
        <v>0</v>
      </c>
      <c r="AG311" s="135">
        <f>IF($D$4='drop down choices'!$EE$4,K311/2.54,IF($D$4='drop down choices'!$EE$5,K311*2.54,0))</f>
        <v>0</v>
      </c>
      <c r="AH311" s="135">
        <f>IF($D$4='drop down choices'!$EE$4,L311/2.54,IF($D$4='drop down choices'!$EE$5,L311*2.54,0))</f>
        <v>0</v>
      </c>
      <c r="AI311" s="135">
        <f>IF($D$4='drop down choices'!$EE$4,M311/2.54,IF($D$4='drop down choices'!$EE$5,M311*2.54,0))</f>
        <v>0</v>
      </c>
      <c r="AJ311" s="135">
        <f>IF($D$4='drop down choices'!$EE$4,N311/2.54,IF($D$4='drop down choices'!$EE$5,N311*2.54,0))</f>
        <v>0</v>
      </c>
      <c r="AK311" s="135">
        <f>IF($D$4='drop down choices'!$EE$4,O311/2.54,IF($D$4='drop down choices'!$EE$5,O311*2.54,0))</f>
        <v>0</v>
      </c>
      <c r="AL311" s="135">
        <f>IF($D$4='drop down choices'!$EE$4,P311/2.54,IF($D$4='drop down choices'!$EE$5,P311*2.54,0))</f>
        <v>0</v>
      </c>
      <c r="AM311" s="135">
        <f>IF($D$4='drop down choices'!$EE$4,Q311/2.54,IF($D$4='drop down choices'!$EE$5,Q311*2.54,0))</f>
        <v>0</v>
      </c>
      <c r="AN311" s="135">
        <f>IF($D$4='drop down choices'!$EE$4,R311/2.54,IF($D$4='drop down choices'!$EE$5,R311*2.54,0))</f>
        <v>0</v>
      </c>
      <c r="AO311" s="135">
        <f>IF($D$4='drop down choices'!$EE$4,S311/2.54,IF($D$4='drop down choices'!$EE$5,S311*2.54,0))</f>
        <v>0</v>
      </c>
      <c r="AP311" s="135">
        <f>IF($D$4='drop down choices'!$EE$4,T311/2.54,IF($D$4='drop down choices'!$EE$5,T311*2.54,0))</f>
        <v>0</v>
      </c>
      <c r="AQ311" s="135">
        <f>IF($D$4='drop down choices'!$EE$4,U311/2.54,IF($D$4='drop down choices'!$EE$5,U311*2.54,0))</f>
        <v>0</v>
      </c>
      <c r="AR311" s="135">
        <f>IF($D$4='drop down choices'!$EE$4,V311/2.54,IF($D$4='drop down choices'!$EE$5,V311*2.54,0))</f>
        <v>0</v>
      </c>
    </row>
    <row r="312" spans="1:44" s="107" customFormat="1" ht="25.9" customHeight="1">
      <c r="A312" s="105"/>
      <c r="B312" s="500" t="str">
        <f>IF('VENDOR INFORMATION'!$B$13="Germany","n/a",'Fields names'!$A$232)</f>
        <v>Sleeve length</v>
      </c>
      <c r="C312" s="500"/>
      <c r="D312" s="109" t="s">
        <v>284</v>
      </c>
      <c r="E312" s="129"/>
      <c r="F312" s="129"/>
      <c r="G312" s="129"/>
      <c r="H312" s="129"/>
      <c r="I312" s="129"/>
      <c r="J312" s="129"/>
      <c r="K312" s="129"/>
      <c r="L312" s="129"/>
      <c r="M312" s="129"/>
      <c r="N312" s="129"/>
      <c r="O312" s="129"/>
      <c r="P312" s="129"/>
      <c r="Q312" s="129"/>
      <c r="R312" s="129"/>
      <c r="S312" s="129"/>
      <c r="T312" s="129"/>
      <c r="U312" s="129"/>
      <c r="V312" s="129"/>
      <c r="W312" s="151" t="str">
        <f t="shared" si="47"/>
        <v>Sleeve length: / / / / / / / / / / / / / / / / / /</v>
      </c>
      <c r="X312" s="501" t="str">
        <f t="shared" si="45"/>
        <v>Sleeve length</v>
      </c>
      <c r="Y312" s="502"/>
      <c r="Z312" s="141" t="str">
        <f t="shared" si="46"/>
        <v>Select</v>
      </c>
      <c r="AA312" s="135">
        <f>IF($D$4='drop down choices'!$EE$4,E312/2.54,IF($D$4='drop down choices'!$EE$5,E312*2.54,0))</f>
        <v>0</v>
      </c>
      <c r="AB312" s="135">
        <f>IF($D$4='drop down choices'!$EE$4,F312/2.54,IF($D$4='drop down choices'!$EE$5,F312*2.54,0))</f>
        <v>0</v>
      </c>
      <c r="AC312" s="135">
        <f>IF($D$4='drop down choices'!$EE$4,G312/2.54,IF($D$4='drop down choices'!$EE$5,G312*2.54,0))</f>
        <v>0</v>
      </c>
      <c r="AD312" s="135">
        <f>IF($D$4='drop down choices'!$EE$4,H312/2.54,IF($D$4='drop down choices'!$EE$5,H312*2.54,0))</f>
        <v>0</v>
      </c>
      <c r="AE312" s="135">
        <f>IF($D$4='drop down choices'!$EE$4,I312/2.54,IF($D$4='drop down choices'!$EE$5,I312*2.54,0))</f>
        <v>0</v>
      </c>
      <c r="AF312" s="135">
        <f>IF($D$4='drop down choices'!$EE$4,J312/2.54,IF($D$4='drop down choices'!$EE$5,J312*2.54,0))</f>
        <v>0</v>
      </c>
      <c r="AG312" s="135">
        <f>IF($D$4='drop down choices'!$EE$4,K312/2.54,IF($D$4='drop down choices'!$EE$5,K312*2.54,0))</f>
        <v>0</v>
      </c>
      <c r="AH312" s="135">
        <f>IF($D$4='drop down choices'!$EE$4,L312/2.54,IF($D$4='drop down choices'!$EE$5,L312*2.54,0))</f>
        <v>0</v>
      </c>
      <c r="AI312" s="135">
        <f>IF($D$4='drop down choices'!$EE$4,M312/2.54,IF($D$4='drop down choices'!$EE$5,M312*2.54,0))</f>
        <v>0</v>
      </c>
      <c r="AJ312" s="135">
        <f>IF($D$4='drop down choices'!$EE$4,N312/2.54,IF($D$4='drop down choices'!$EE$5,N312*2.54,0))</f>
        <v>0</v>
      </c>
      <c r="AK312" s="135">
        <f>IF($D$4='drop down choices'!$EE$4,O312/2.54,IF($D$4='drop down choices'!$EE$5,O312*2.54,0))</f>
        <v>0</v>
      </c>
      <c r="AL312" s="135">
        <f>IF($D$4='drop down choices'!$EE$4,P312/2.54,IF($D$4='drop down choices'!$EE$5,P312*2.54,0))</f>
        <v>0</v>
      </c>
      <c r="AM312" s="135">
        <f>IF($D$4='drop down choices'!$EE$4,Q312/2.54,IF($D$4='drop down choices'!$EE$5,Q312*2.54,0))</f>
        <v>0</v>
      </c>
      <c r="AN312" s="135">
        <f>IF($D$4='drop down choices'!$EE$4,R312/2.54,IF($D$4='drop down choices'!$EE$5,R312*2.54,0))</f>
        <v>0</v>
      </c>
      <c r="AO312" s="135">
        <f>IF($D$4='drop down choices'!$EE$4,S312/2.54,IF($D$4='drop down choices'!$EE$5,S312*2.54,0))</f>
        <v>0</v>
      </c>
      <c r="AP312" s="135">
        <f>IF($D$4='drop down choices'!$EE$4,T312/2.54,IF($D$4='drop down choices'!$EE$5,T312*2.54,0))</f>
        <v>0</v>
      </c>
      <c r="AQ312" s="135">
        <f>IF($D$4='drop down choices'!$EE$4,U312/2.54,IF($D$4='drop down choices'!$EE$5,U312*2.54,0))</f>
        <v>0</v>
      </c>
      <c r="AR312" s="135">
        <f>IF($D$4='drop down choices'!$EE$4,V312/2.54,IF($D$4='drop down choices'!$EE$5,V312*2.54,0))</f>
        <v>0</v>
      </c>
    </row>
    <row r="313" spans="1:44" s="107" customFormat="1" ht="25.9" customHeight="1">
      <c r="A313" s="105"/>
      <c r="B313" s="500" t="str">
        <f>IF('VENDOR INFORMATION'!$B$13="Germany","n/a",'Fields names'!$A$233)</f>
        <v>Sweep</v>
      </c>
      <c r="C313" s="500"/>
      <c r="D313" s="109" t="s">
        <v>284</v>
      </c>
      <c r="E313" s="129"/>
      <c r="F313" s="129"/>
      <c r="G313" s="129"/>
      <c r="H313" s="129"/>
      <c r="I313" s="129"/>
      <c r="J313" s="129"/>
      <c r="K313" s="129"/>
      <c r="L313" s="129"/>
      <c r="M313" s="129"/>
      <c r="N313" s="129"/>
      <c r="O313" s="129"/>
      <c r="P313" s="129"/>
      <c r="Q313" s="129"/>
      <c r="R313" s="129"/>
      <c r="S313" s="129"/>
      <c r="T313" s="129"/>
      <c r="U313" s="129"/>
      <c r="V313" s="129"/>
      <c r="W313" s="151" t="str">
        <f t="shared" si="47"/>
        <v>Sweep: / / / / / / / / / / / / / / / / / /</v>
      </c>
      <c r="X313" s="501" t="str">
        <f t="shared" si="45"/>
        <v>Sweep</v>
      </c>
      <c r="Y313" s="502"/>
      <c r="Z313" s="141" t="str">
        <f t="shared" si="46"/>
        <v>Select</v>
      </c>
      <c r="AA313" s="135">
        <f>IF($D$4='drop down choices'!$EE$4,E313/2.54,IF($D$4='drop down choices'!$EE$5,E313*2.54,0))</f>
        <v>0</v>
      </c>
      <c r="AB313" s="135">
        <f>IF($D$4='drop down choices'!$EE$4,F313/2.54,IF($D$4='drop down choices'!$EE$5,F313*2.54,0))</f>
        <v>0</v>
      </c>
      <c r="AC313" s="135">
        <f>IF($D$4='drop down choices'!$EE$4,G313/2.54,IF($D$4='drop down choices'!$EE$5,G313*2.54,0))</f>
        <v>0</v>
      </c>
      <c r="AD313" s="135">
        <f>IF($D$4='drop down choices'!$EE$4,H313/2.54,IF($D$4='drop down choices'!$EE$5,H313*2.54,0))</f>
        <v>0</v>
      </c>
      <c r="AE313" s="135">
        <f>IF($D$4='drop down choices'!$EE$4,I313/2.54,IF($D$4='drop down choices'!$EE$5,I313*2.54,0))</f>
        <v>0</v>
      </c>
      <c r="AF313" s="135">
        <f>IF($D$4='drop down choices'!$EE$4,J313/2.54,IF($D$4='drop down choices'!$EE$5,J313*2.54,0))</f>
        <v>0</v>
      </c>
      <c r="AG313" s="135">
        <f>IF($D$4='drop down choices'!$EE$4,K313/2.54,IF($D$4='drop down choices'!$EE$5,K313*2.54,0))</f>
        <v>0</v>
      </c>
      <c r="AH313" s="135">
        <f>IF($D$4='drop down choices'!$EE$4,L313/2.54,IF($D$4='drop down choices'!$EE$5,L313*2.54,0))</f>
        <v>0</v>
      </c>
      <c r="AI313" s="135">
        <f>IF($D$4='drop down choices'!$EE$4,M313/2.54,IF($D$4='drop down choices'!$EE$5,M313*2.54,0))</f>
        <v>0</v>
      </c>
      <c r="AJ313" s="135">
        <f>IF($D$4='drop down choices'!$EE$4,N313/2.54,IF($D$4='drop down choices'!$EE$5,N313*2.54,0))</f>
        <v>0</v>
      </c>
      <c r="AK313" s="135">
        <f>IF($D$4='drop down choices'!$EE$4,O313/2.54,IF($D$4='drop down choices'!$EE$5,O313*2.54,0))</f>
        <v>0</v>
      </c>
      <c r="AL313" s="135">
        <f>IF($D$4='drop down choices'!$EE$4,P313/2.54,IF($D$4='drop down choices'!$EE$5,P313*2.54,0))</f>
        <v>0</v>
      </c>
      <c r="AM313" s="135">
        <f>IF($D$4='drop down choices'!$EE$4,Q313/2.54,IF($D$4='drop down choices'!$EE$5,Q313*2.54,0))</f>
        <v>0</v>
      </c>
      <c r="AN313" s="135">
        <f>IF($D$4='drop down choices'!$EE$4,R313/2.54,IF($D$4='drop down choices'!$EE$5,R313*2.54,0))</f>
        <v>0</v>
      </c>
      <c r="AO313" s="135">
        <f>IF($D$4='drop down choices'!$EE$4,S313/2.54,IF($D$4='drop down choices'!$EE$5,S313*2.54,0))</f>
        <v>0</v>
      </c>
      <c r="AP313" s="135">
        <f>IF($D$4='drop down choices'!$EE$4,T313/2.54,IF($D$4='drop down choices'!$EE$5,T313*2.54,0))</f>
        <v>0</v>
      </c>
      <c r="AQ313" s="135">
        <f>IF($D$4='drop down choices'!$EE$4,U313/2.54,IF($D$4='drop down choices'!$EE$5,U313*2.54,0))</f>
        <v>0</v>
      </c>
      <c r="AR313" s="135">
        <f>IF($D$4='drop down choices'!$EE$4,V313/2.54,IF($D$4='drop down choices'!$EE$5,V313*2.54,0))</f>
        <v>0</v>
      </c>
    </row>
    <row r="314" spans="1:44" s="107" customFormat="1" ht="25.9" customHeight="1">
      <c r="A314" s="105"/>
      <c r="B314" s="500" t="str">
        <f>IF('VENDOR INFORMATION'!$B$13="Germany","n/a",'Fields names'!$A$234)</f>
        <v>In Seam</v>
      </c>
      <c r="C314" s="500"/>
      <c r="D314" s="109" t="s">
        <v>284</v>
      </c>
      <c r="E314" s="129"/>
      <c r="F314" s="129"/>
      <c r="G314" s="129"/>
      <c r="H314" s="129"/>
      <c r="I314" s="129"/>
      <c r="J314" s="129"/>
      <c r="K314" s="129"/>
      <c r="L314" s="129"/>
      <c r="M314" s="129"/>
      <c r="N314" s="129"/>
      <c r="O314" s="129"/>
      <c r="P314" s="129"/>
      <c r="Q314" s="129"/>
      <c r="R314" s="129"/>
      <c r="S314" s="129"/>
      <c r="T314" s="129"/>
      <c r="U314" s="129"/>
      <c r="V314" s="129"/>
      <c r="W314" s="151" t="str">
        <f t="shared" si="47"/>
        <v>In Seam: / / / / / / / / / / / / / / / / / /</v>
      </c>
      <c r="X314" s="501" t="str">
        <f t="shared" si="45"/>
        <v>In Seam</v>
      </c>
      <c r="Y314" s="502"/>
      <c r="Z314" s="141" t="str">
        <f t="shared" si="46"/>
        <v>Select</v>
      </c>
      <c r="AA314" s="135">
        <f>IF($D$4='drop down choices'!$EE$4,E314/2.54,IF($D$4='drop down choices'!$EE$5,E314*2.54,0))</f>
        <v>0</v>
      </c>
      <c r="AB314" s="135">
        <f>IF($D$4='drop down choices'!$EE$4,F314/2.54,IF($D$4='drop down choices'!$EE$5,F314*2.54,0))</f>
        <v>0</v>
      </c>
      <c r="AC314" s="135">
        <f>IF($D$4='drop down choices'!$EE$4,G314/2.54,IF($D$4='drop down choices'!$EE$5,G314*2.54,0))</f>
        <v>0</v>
      </c>
      <c r="AD314" s="135">
        <f>IF($D$4='drop down choices'!$EE$4,H314/2.54,IF($D$4='drop down choices'!$EE$5,H314*2.54,0))</f>
        <v>0</v>
      </c>
      <c r="AE314" s="135">
        <f>IF($D$4='drop down choices'!$EE$4,I314/2.54,IF($D$4='drop down choices'!$EE$5,I314*2.54,0))</f>
        <v>0</v>
      </c>
      <c r="AF314" s="135">
        <f>IF($D$4='drop down choices'!$EE$4,J314/2.54,IF($D$4='drop down choices'!$EE$5,J314*2.54,0))</f>
        <v>0</v>
      </c>
      <c r="AG314" s="135">
        <f>IF($D$4='drop down choices'!$EE$4,K314/2.54,IF($D$4='drop down choices'!$EE$5,K314*2.54,0))</f>
        <v>0</v>
      </c>
      <c r="AH314" s="135">
        <f>IF($D$4='drop down choices'!$EE$4,L314/2.54,IF($D$4='drop down choices'!$EE$5,L314*2.54,0))</f>
        <v>0</v>
      </c>
      <c r="AI314" s="135">
        <f>IF($D$4='drop down choices'!$EE$4,M314/2.54,IF($D$4='drop down choices'!$EE$5,M314*2.54,0))</f>
        <v>0</v>
      </c>
      <c r="AJ314" s="135">
        <f>IF($D$4='drop down choices'!$EE$4,N314/2.54,IF($D$4='drop down choices'!$EE$5,N314*2.54,0))</f>
        <v>0</v>
      </c>
      <c r="AK314" s="135">
        <f>IF($D$4='drop down choices'!$EE$4,O314/2.54,IF($D$4='drop down choices'!$EE$5,O314*2.54,0))</f>
        <v>0</v>
      </c>
      <c r="AL314" s="135">
        <f>IF($D$4='drop down choices'!$EE$4,P314/2.54,IF($D$4='drop down choices'!$EE$5,P314*2.54,0))</f>
        <v>0</v>
      </c>
      <c r="AM314" s="135">
        <f>IF($D$4='drop down choices'!$EE$4,Q314/2.54,IF($D$4='drop down choices'!$EE$5,Q314*2.54,0))</f>
        <v>0</v>
      </c>
      <c r="AN314" s="135">
        <f>IF($D$4='drop down choices'!$EE$4,R314/2.54,IF($D$4='drop down choices'!$EE$5,R314*2.54,0))</f>
        <v>0</v>
      </c>
      <c r="AO314" s="135">
        <f>IF($D$4='drop down choices'!$EE$4,S314/2.54,IF($D$4='drop down choices'!$EE$5,S314*2.54,0))</f>
        <v>0</v>
      </c>
      <c r="AP314" s="135">
        <f>IF($D$4='drop down choices'!$EE$4,T314/2.54,IF($D$4='drop down choices'!$EE$5,T314*2.54,0))</f>
        <v>0</v>
      </c>
      <c r="AQ314" s="135">
        <f>IF($D$4='drop down choices'!$EE$4,U314/2.54,IF($D$4='drop down choices'!$EE$5,U314*2.54,0))</f>
        <v>0</v>
      </c>
      <c r="AR314" s="135">
        <f>IF($D$4='drop down choices'!$EE$4,V314/2.54,IF($D$4='drop down choices'!$EE$5,V314*2.54,0))</f>
        <v>0</v>
      </c>
    </row>
    <row r="315" spans="1:44" s="107" customFormat="1" ht="25.9" customHeight="1">
      <c r="A315" s="105"/>
      <c r="B315" s="500" t="str">
        <f>IF('VENDOR INFORMATION'!$B$13="Germany","n/a",'Fields names'!$A$235)</f>
        <v>Out Seam</v>
      </c>
      <c r="C315" s="500"/>
      <c r="D315" s="109" t="s">
        <v>284</v>
      </c>
      <c r="E315" s="130"/>
      <c r="F315" s="130"/>
      <c r="G315" s="130"/>
      <c r="H315" s="130"/>
      <c r="I315" s="130"/>
      <c r="J315" s="130"/>
      <c r="K315" s="130"/>
      <c r="L315" s="130"/>
      <c r="M315" s="130"/>
      <c r="N315" s="130"/>
      <c r="O315" s="130"/>
      <c r="P315" s="130"/>
      <c r="Q315" s="130"/>
      <c r="R315" s="130"/>
      <c r="S315" s="130"/>
      <c r="T315" s="130"/>
      <c r="U315" s="130"/>
      <c r="V315" s="130"/>
      <c r="W315" s="151" t="str">
        <f t="shared" si="47"/>
        <v>Out Seam: / / / / / / / / / / / / / / / / / /</v>
      </c>
      <c r="X315" s="501" t="str">
        <f t="shared" si="45"/>
        <v>Out Seam</v>
      </c>
      <c r="Y315" s="502"/>
      <c r="Z315" s="141" t="str">
        <f t="shared" si="46"/>
        <v>Select</v>
      </c>
      <c r="AA315" s="138">
        <f>IF($D$4='drop down choices'!$EE$4,E315/2.54,IF($D$4='drop down choices'!$EE$5,E315*2.54,0))</f>
        <v>0</v>
      </c>
      <c r="AB315" s="138">
        <f>IF($D$4='drop down choices'!$EE$4,F315/2.54,IF($D$4='drop down choices'!$EE$5,F315*2.54,0))</f>
        <v>0</v>
      </c>
      <c r="AC315" s="138">
        <f>IF($D$4='drop down choices'!$EE$4,G315/2.54,IF($D$4='drop down choices'!$EE$5,G315*2.54,0))</f>
        <v>0</v>
      </c>
      <c r="AD315" s="138">
        <f>IF($D$4='drop down choices'!$EE$4,H315/2.54,IF($D$4='drop down choices'!$EE$5,H315*2.54,0))</f>
        <v>0</v>
      </c>
      <c r="AE315" s="138">
        <f>IF($D$4='drop down choices'!$EE$4,I315/2.54,IF($D$4='drop down choices'!$EE$5,I315*2.54,0))</f>
        <v>0</v>
      </c>
      <c r="AF315" s="138">
        <f>IF($D$4='drop down choices'!$EE$4,J315/2.54,IF($D$4='drop down choices'!$EE$5,J315*2.54,0))</f>
        <v>0</v>
      </c>
      <c r="AG315" s="138">
        <f>IF($D$4='drop down choices'!$EE$4,K315/2.54,IF($D$4='drop down choices'!$EE$5,K315*2.54,0))</f>
        <v>0</v>
      </c>
      <c r="AH315" s="138">
        <f>IF($D$4='drop down choices'!$EE$4,L315/2.54,IF($D$4='drop down choices'!$EE$5,L315*2.54,0))</f>
        <v>0</v>
      </c>
      <c r="AI315" s="138">
        <f>IF($D$4='drop down choices'!$EE$4,M315/2.54,IF($D$4='drop down choices'!$EE$5,M315*2.54,0))</f>
        <v>0</v>
      </c>
      <c r="AJ315" s="138">
        <f>IF($D$4='drop down choices'!$EE$4,N315/2.54,IF($D$4='drop down choices'!$EE$5,N315*2.54,0))</f>
        <v>0</v>
      </c>
      <c r="AK315" s="138">
        <f>IF($D$4='drop down choices'!$EE$4,O315/2.54,IF($D$4='drop down choices'!$EE$5,O315*2.54,0))</f>
        <v>0</v>
      </c>
      <c r="AL315" s="138">
        <f>IF($D$4='drop down choices'!$EE$4,P315/2.54,IF($D$4='drop down choices'!$EE$5,P315*2.54,0))</f>
        <v>0</v>
      </c>
      <c r="AM315" s="138">
        <f>IF($D$4='drop down choices'!$EE$4,Q315/2.54,IF($D$4='drop down choices'!$EE$5,Q315*2.54,0))</f>
        <v>0</v>
      </c>
      <c r="AN315" s="138">
        <f>IF($D$4='drop down choices'!$EE$4,R315/2.54,IF($D$4='drop down choices'!$EE$5,R315*2.54,0))</f>
        <v>0</v>
      </c>
      <c r="AO315" s="138">
        <f>IF($D$4='drop down choices'!$EE$4,S315/2.54,IF($D$4='drop down choices'!$EE$5,S315*2.54,0))</f>
        <v>0</v>
      </c>
      <c r="AP315" s="138">
        <f>IF($D$4='drop down choices'!$EE$4,T315/2.54,IF($D$4='drop down choices'!$EE$5,T315*2.54,0))</f>
        <v>0</v>
      </c>
      <c r="AQ315" s="138">
        <f>IF($D$4='drop down choices'!$EE$4,U315/2.54,IF($D$4='drop down choices'!$EE$5,U315*2.54,0))</f>
        <v>0</v>
      </c>
      <c r="AR315" s="138">
        <f>IF($D$4='drop down choices'!$EE$4,V315/2.54,IF($D$4='drop down choices'!$EE$5,V315*2.54,0))</f>
        <v>0</v>
      </c>
    </row>
    <row r="322" spans="1:44">
      <c r="A322" s="315"/>
      <c r="B322" s="315"/>
      <c r="C322" s="315"/>
      <c r="D322" s="315"/>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c r="AA322" s="315"/>
      <c r="AB322" s="315"/>
      <c r="AC322" s="315"/>
      <c r="AD322" s="315"/>
      <c r="AE322" s="315"/>
      <c r="AF322" s="315"/>
      <c r="AG322" s="315"/>
      <c r="AH322" s="315"/>
      <c r="AI322" s="315"/>
      <c r="AJ322" s="315"/>
      <c r="AK322" s="315"/>
      <c r="AL322" s="315"/>
      <c r="AM322" s="315"/>
      <c r="AN322" s="315"/>
      <c r="AO322" s="315"/>
      <c r="AP322" s="315"/>
      <c r="AQ322" s="315"/>
      <c r="AR322" s="315"/>
    </row>
    <row r="323" spans="1:44" ht="10.5" customHeight="1">
      <c r="A323" s="315"/>
      <c r="B323" s="315"/>
      <c r="C323" s="315"/>
      <c r="D323" s="315"/>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c r="AA323" s="315"/>
      <c r="AB323" s="315"/>
      <c r="AC323" s="315"/>
      <c r="AD323" s="315"/>
      <c r="AE323" s="315"/>
      <c r="AF323" s="315"/>
      <c r="AG323" s="315"/>
      <c r="AH323" s="315"/>
      <c r="AI323" s="315"/>
      <c r="AJ323" s="315"/>
      <c r="AK323" s="315"/>
      <c r="AL323" s="315"/>
      <c r="AM323" s="315"/>
      <c r="AN323" s="315"/>
      <c r="AO323" s="315"/>
      <c r="AP323" s="315"/>
      <c r="AQ323" s="315"/>
      <c r="AR323" s="315"/>
    </row>
    <row r="324" spans="1:44" s="106" customFormat="1" ht="15" customHeight="1">
      <c r="A324" s="105"/>
      <c r="B324" s="131" t="e">
        <f>'PRODUCT INFORMATION'!#REF!</f>
        <v>#REF!</v>
      </c>
      <c r="C324" s="139" t="str">
        <f>'Fields names'!$A$179</f>
        <v>Unit</v>
      </c>
      <c r="D324" s="109" t="s">
        <v>2027</v>
      </c>
      <c r="E324" s="108"/>
      <c r="F324" s="108"/>
      <c r="G324" s="108"/>
      <c r="H324" s="131"/>
      <c r="I324" s="131"/>
      <c r="J324" s="131"/>
      <c r="K324" s="131"/>
      <c r="L324" s="131"/>
      <c r="M324" s="131"/>
      <c r="N324" s="132"/>
      <c r="O324" s="132"/>
      <c r="P324" s="132"/>
      <c r="Q324" s="132"/>
      <c r="R324" s="132"/>
      <c r="S324" s="132"/>
      <c r="T324" s="132"/>
      <c r="U324" s="132"/>
      <c r="V324" s="132"/>
      <c r="W324" s="149" t="s">
        <v>1495</v>
      </c>
      <c r="X324" s="105"/>
      <c r="Y324" s="139" t="str">
        <f>C324</f>
        <v>Unit</v>
      </c>
      <c r="Z324" s="133" t="str">
        <f>IF(D324='drop down choices'!EE324,'drop down choices'!EE325,IF(D324='drop down choices'!EE325,'drop down choices'!EE324,"n/a"))</f>
        <v>n/a</v>
      </c>
      <c r="AC324" s="107"/>
      <c r="AD324" s="105"/>
      <c r="AE324" s="105"/>
      <c r="AF324" s="105"/>
      <c r="AG324" s="105"/>
      <c r="AH324" s="105"/>
      <c r="AI324" s="105"/>
      <c r="AJ324" s="105"/>
      <c r="AK324" s="105"/>
      <c r="AL324" s="105"/>
      <c r="AM324" s="105"/>
      <c r="AN324" s="105"/>
      <c r="AO324" s="105"/>
      <c r="AP324" s="105"/>
      <c r="AQ324" s="105"/>
      <c r="AR324" s="105"/>
    </row>
    <row r="325" spans="1:44" s="106" customFormat="1" ht="6" customHeight="1" thickBot="1">
      <c r="A325" s="105"/>
      <c r="B325" s="131"/>
      <c r="C325" s="131"/>
      <c r="D325" s="131"/>
      <c r="E325" s="131"/>
      <c r="F325" s="131"/>
      <c r="G325" s="131"/>
      <c r="H325" s="131"/>
      <c r="I325" s="131"/>
      <c r="J325" s="131"/>
      <c r="K325" s="131"/>
      <c r="L325" s="131"/>
      <c r="M325" s="131"/>
      <c r="N325" s="132"/>
      <c r="O325" s="132"/>
      <c r="P325" s="132"/>
      <c r="Q325" s="132"/>
      <c r="R325" s="132"/>
      <c r="S325" s="132"/>
      <c r="T325" s="132"/>
      <c r="U325" s="132"/>
      <c r="V325" s="132"/>
      <c r="W325" s="150" t="s">
        <v>2281</v>
      </c>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row>
    <row r="326" spans="1:44" s="107" customFormat="1" ht="23.25" customHeight="1">
      <c r="A326" s="105"/>
      <c r="B326" s="503" t="str">
        <f>IF('VENDOR INFORMATION'!$B$13="Germany","n/a",'Fields names'!$A$193)</f>
        <v>SIZE</v>
      </c>
      <c r="C326" s="504"/>
      <c r="D326" s="126" t="str">
        <f>IF('VENDOR INFORMATION'!$B$13="Germany","n/a",'Fields names'!$A$69)</f>
        <v>Type</v>
      </c>
      <c r="E326" s="126"/>
      <c r="F326" s="126"/>
      <c r="G326" s="126"/>
      <c r="H326" s="126"/>
      <c r="I326" s="126"/>
      <c r="J326" s="126"/>
      <c r="K326" s="126"/>
      <c r="L326" s="126"/>
      <c r="M326" s="126"/>
      <c r="N326" s="127"/>
      <c r="O326" s="127"/>
      <c r="P326" s="127"/>
      <c r="Q326" s="127"/>
      <c r="R326" s="127"/>
      <c r="S326" s="127"/>
      <c r="T326" s="127"/>
      <c r="U326" s="127"/>
      <c r="V326" s="127"/>
      <c r="W326" s="149" t="s">
        <v>2282</v>
      </c>
      <c r="X326" s="505" t="str">
        <f t="shared" ref="X326:X335" si="48">B326</f>
        <v>SIZE</v>
      </c>
      <c r="Y326" s="506"/>
      <c r="Z326" s="140" t="str">
        <f t="shared" ref="Z326:Z335" si="49">D326</f>
        <v>Type</v>
      </c>
      <c r="AA326" s="134">
        <f>IF('VENDOR INFORMATION'!$B$13="Germany","n/a",E326)</f>
        <v>0</v>
      </c>
      <c r="AB326" s="134">
        <f>IF('VENDOR INFORMATION'!$B$13="Germany","n/a",F326)</f>
        <v>0</v>
      </c>
      <c r="AC326" s="134">
        <f>IF('VENDOR INFORMATION'!$B$13="Germany","n/a",G326)</f>
        <v>0</v>
      </c>
      <c r="AD326" s="134">
        <f>IF('VENDOR INFORMATION'!$B$13="Germany","n/a",H326)</f>
        <v>0</v>
      </c>
      <c r="AE326" s="134">
        <f>IF('VENDOR INFORMATION'!$B$13="Germany","n/a",I326)</f>
        <v>0</v>
      </c>
      <c r="AF326" s="134">
        <f>IF('VENDOR INFORMATION'!$B$13="Germany","n/a",J326)</f>
        <v>0</v>
      </c>
      <c r="AG326" s="134">
        <f>IF('VENDOR INFORMATION'!$B$13="Germany","n/a",K326)</f>
        <v>0</v>
      </c>
      <c r="AH326" s="134">
        <f>IF('VENDOR INFORMATION'!$B$13="Germany","n/a",L326)</f>
        <v>0</v>
      </c>
      <c r="AI326" s="134">
        <f>IF('VENDOR INFORMATION'!$B$13="Germany","n/a",M326)</f>
        <v>0</v>
      </c>
      <c r="AJ326" s="134">
        <f>IF('VENDOR INFORMATION'!$B$13="Germany","n/a",N326)</f>
        <v>0</v>
      </c>
      <c r="AK326" s="134">
        <f>IF('VENDOR INFORMATION'!$B$13="Germany","n/a",O326)</f>
        <v>0</v>
      </c>
      <c r="AL326" s="134">
        <f>IF('VENDOR INFORMATION'!$B$13="Germany","n/a",P326)</f>
        <v>0</v>
      </c>
      <c r="AM326" s="134">
        <f>IF('VENDOR INFORMATION'!$B$13="Germany","n/a",Q326)</f>
        <v>0</v>
      </c>
      <c r="AN326" s="134">
        <f>IF('VENDOR INFORMATION'!$B$13="Germany","n/a",R326)</f>
        <v>0</v>
      </c>
      <c r="AO326" s="134">
        <f>IF('VENDOR INFORMATION'!$B$13="Germany","n/a",S326)</f>
        <v>0</v>
      </c>
      <c r="AP326" s="134">
        <f>IF('VENDOR INFORMATION'!$B$13="Germany","n/a",T326)</f>
        <v>0</v>
      </c>
      <c r="AQ326" s="134">
        <f>IF('VENDOR INFORMATION'!$B$13="Germany","n/a",U326)</f>
        <v>0</v>
      </c>
      <c r="AR326" s="134">
        <f>IF('VENDOR INFORMATION'!$B$13="Germany","n/a",V326)</f>
        <v>0</v>
      </c>
    </row>
    <row r="327" spans="1:44" s="107" customFormat="1" ht="25.9" customHeight="1">
      <c r="A327" s="105"/>
      <c r="B327" s="500" t="str">
        <f>IF('VENDOR INFORMATION'!$B$13="Germany","n/a",'Fields names'!$A$227)</f>
        <v>Shoulder</v>
      </c>
      <c r="C327" s="500"/>
      <c r="D327" s="109" t="s">
        <v>284</v>
      </c>
      <c r="E327" s="128"/>
      <c r="F327" s="128"/>
      <c r="G327" s="128"/>
      <c r="H327" s="128"/>
      <c r="I327" s="128"/>
      <c r="J327" s="128"/>
      <c r="K327" s="128"/>
      <c r="L327" s="128"/>
      <c r="M327" s="128"/>
      <c r="N327" s="128"/>
      <c r="O327" s="128"/>
      <c r="P327" s="128"/>
      <c r="Q327" s="128"/>
      <c r="R327" s="128"/>
      <c r="S327" s="128"/>
      <c r="T327" s="128"/>
      <c r="U327" s="128"/>
      <c r="V327" s="128"/>
      <c r="W327" s="151" t="str">
        <f>_xlfn.CONCAT(B327,$W$6,$E$6,$W$5,E327,$W$4,$F$6,$W$5,F327,$W$4,$G$6,$W$5,G327,$W$4,$H$6,$W$5,H327,$W$4,$I$6,$W$5,I327,$W$4,$J$6,$W$5,J327,$W$4,$K$6,$W$5,K327,$W$4,$L$6,$W$5,L327,$W$4,$M$6,$W$5,M327,$W$4,$N$6,$W$5,N327,$W$4,$O$6,$W$5,O327,$W$4,$P$6,$W$5,P327,$W$4,$Q$6,$W$5,Q327,$W$4,$R$6,$W$5,R327,$W$4,$S$6,$W$5,S327,$W$4,$T$6,$W$5,T327,$W$4,$U$6,$W$5,U327,$W$4,$V$6,$W$5,V327)</f>
        <v>Shoulder: / / / / / / / / / / / / / / / / / /</v>
      </c>
      <c r="X327" s="501" t="str">
        <f t="shared" si="48"/>
        <v>Shoulder</v>
      </c>
      <c r="Y327" s="502"/>
      <c r="Z327" s="141" t="str">
        <f t="shared" si="49"/>
        <v>Select</v>
      </c>
      <c r="AA327" s="135">
        <f>IF($D$4='drop down choices'!$EE$4,E327/2.54,IF($D$4='drop down choices'!$EE$5,E327*2.54,0))</f>
        <v>0</v>
      </c>
      <c r="AB327" s="135">
        <f>IF($D$4='drop down choices'!$EE$4,F327/2.54,IF($D$4='drop down choices'!$EE$5,F327*2.54,0))</f>
        <v>0</v>
      </c>
      <c r="AC327" s="135">
        <f>IF($D$4='drop down choices'!$EE$4,G327/2.54,IF($D$4='drop down choices'!$EE$5,G327*2.54,0))</f>
        <v>0</v>
      </c>
      <c r="AD327" s="135">
        <f>IF($D$4='drop down choices'!$EE$4,H327/2.54,IF($D$4='drop down choices'!$EE$5,H327*2.54,0))</f>
        <v>0</v>
      </c>
      <c r="AE327" s="135">
        <f>IF($D$4='drop down choices'!$EE$4,I327/2.54,IF($D$4='drop down choices'!$EE$5,I327*2.54,0))</f>
        <v>0</v>
      </c>
      <c r="AF327" s="135">
        <f>IF($D$4='drop down choices'!$EE$4,J327/2.54,IF($D$4='drop down choices'!$EE$5,J327*2.54,0))</f>
        <v>0</v>
      </c>
      <c r="AG327" s="135">
        <f>IF($D$4='drop down choices'!$EE$4,K327/2.54,IF($D$4='drop down choices'!$EE$5,K327*2.54,0))</f>
        <v>0</v>
      </c>
      <c r="AH327" s="135">
        <f>IF($D$4='drop down choices'!$EE$4,L327/2.54,IF($D$4='drop down choices'!$EE$5,L327*2.54,0))</f>
        <v>0</v>
      </c>
      <c r="AI327" s="135">
        <f>IF($D$4='drop down choices'!$EE$4,M327/2.54,IF($D$4='drop down choices'!$EE$5,M327*2.54,0))</f>
        <v>0</v>
      </c>
      <c r="AJ327" s="135">
        <f>IF($D$4='drop down choices'!$EE$4,N327/2.54,IF($D$4='drop down choices'!$EE$5,N327*2.54,0))</f>
        <v>0</v>
      </c>
      <c r="AK327" s="135">
        <f>IF($D$4='drop down choices'!$EE$4,O327/2.54,IF($D$4='drop down choices'!$EE$5,O327*2.54,0))</f>
        <v>0</v>
      </c>
      <c r="AL327" s="135">
        <f>IF($D$4='drop down choices'!$EE$4,P327/2.54,IF($D$4='drop down choices'!$EE$5,P327*2.54,0))</f>
        <v>0</v>
      </c>
      <c r="AM327" s="135">
        <f>IF($D$4='drop down choices'!$EE$4,Q327/2.54,IF($D$4='drop down choices'!$EE$5,Q327*2.54,0))</f>
        <v>0</v>
      </c>
      <c r="AN327" s="135">
        <f>IF($D$4='drop down choices'!$EE$4,R327/2.54,IF($D$4='drop down choices'!$EE$5,R327*2.54,0))</f>
        <v>0</v>
      </c>
      <c r="AO327" s="135">
        <f>IF($D$4='drop down choices'!$EE$4,S327/2.54,IF($D$4='drop down choices'!$EE$5,S327*2.54,0))</f>
        <v>0</v>
      </c>
      <c r="AP327" s="135">
        <f>IF($D$4='drop down choices'!$EE$4,T327/2.54,IF($D$4='drop down choices'!$EE$5,T327*2.54,0))</f>
        <v>0</v>
      </c>
      <c r="AQ327" s="135">
        <f>IF($D$4='drop down choices'!$EE$4,U327/2.54,IF($D$4='drop down choices'!$EE$5,U327*2.54,0))</f>
        <v>0</v>
      </c>
      <c r="AR327" s="135">
        <f>IF($D$4='drop down choices'!$EE$4,V327/2.54,IF($D$4='drop down choices'!$EE$5,V327*2.54,0))</f>
        <v>0</v>
      </c>
    </row>
    <row r="328" spans="1:44" s="107" customFormat="1" ht="25.9" customHeight="1">
      <c r="A328" s="105"/>
      <c r="B328" s="500" t="str">
        <f>IF('VENDOR INFORMATION'!$B$13="Germany","n/a",'Fields names'!$A$228)</f>
        <v>Chest/Bust</v>
      </c>
      <c r="C328" s="500"/>
      <c r="D328" s="109" t="s">
        <v>284</v>
      </c>
      <c r="E328" s="129"/>
      <c r="F328" s="129"/>
      <c r="G328" s="129"/>
      <c r="H328" s="129"/>
      <c r="I328" s="129"/>
      <c r="J328" s="129"/>
      <c r="K328" s="129"/>
      <c r="L328" s="129"/>
      <c r="M328" s="129"/>
      <c r="N328" s="129"/>
      <c r="O328" s="129"/>
      <c r="P328" s="129"/>
      <c r="Q328" s="129"/>
      <c r="R328" s="129"/>
      <c r="S328" s="129"/>
      <c r="T328" s="129"/>
      <c r="U328" s="129"/>
      <c r="V328" s="129"/>
      <c r="W328" s="151" t="str">
        <f t="shared" ref="W328:W335" si="50">_xlfn.CONCAT(B328,$W$6,$E$6,$W$5,E328,$W$4,$F$6,$W$5,F328,$W$4,$G$6,$W$5,G328,$W$4,$H$6,$W$5,H328,$W$4,$I$6,$W$5,I328,$W$4,$J$6,$W$5,J328,$W$4,$K$6,$W$5,K328,$W$4,$L$6,$W$5,L328,$W$4,$M$6,$W$5,M328,$W$4,$N$6,$W$5,N328,$W$4,$O$6,$W$5,O328,$W$4,$P$6,$W$5,P328,$W$4,$Q$6,$W$5,Q328,$W$4,$R$6,$W$5,R328,$W$4,$S$6,$W$5,S328,$W$4,$T$6,$W$5,T328,$W$4,$U$6,$W$5,U328,$W$4,$V$6,$W$5,V328)</f>
        <v>Chest/Bust: / / / / / / / / / / / / / / / / / /</v>
      </c>
      <c r="X328" s="501" t="str">
        <f t="shared" si="48"/>
        <v>Chest/Bust</v>
      </c>
      <c r="Y328" s="502"/>
      <c r="Z328" s="141" t="str">
        <f t="shared" si="49"/>
        <v>Select</v>
      </c>
      <c r="AA328" s="135">
        <f>IF($D$4='drop down choices'!$EE$4,E328/2.54,IF($D$4='drop down choices'!$EE$5,E328*2.54,0))</f>
        <v>0</v>
      </c>
      <c r="AB328" s="135">
        <f>IF($D$4='drop down choices'!$EE$4,F328/2.54,IF($D$4='drop down choices'!$EE$5,F328*2.54,0))</f>
        <v>0</v>
      </c>
      <c r="AC328" s="135">
        <f>IF($D$4='drop down choices'!$EE$4,G328/2.54,IF($D$4='drop down choices'!$EE$5,G328*2.54,0))</f>
        <v>0</v>
      </c>
      <c r="AD328" s="135">
        <f>IF($D$4='drop down choices'!$EE$4,H328/2.54,IF($D$4='drop down choices'!$EE$5,H328*2.54,0))</f>
        <v>0</v>
      </c>
      <c r="AE328" s="135">
        <f>IF($D$4='drop down choices'!$EE$4,I328/2.54,IF($D$4='drop down choices'!$EE$5,I328*2.54,0))</f>
        <v>0</v>
      </c>
      <c r="AF328" s="135">
        <f>IF($D$4='drop down choices'!$EE$4,J328/2.54,IF($D$4='drop down choices'!$EE$5,J328*2.54,0))</f>
        <v>0</v>
      </c>
      <c r="AG328" s="135">
        <f>IF($D$4='drop down choices'!$EE$4,K328/2.54,IF($D$4='drop down choices'!$EE$5,K328*2.54,0))</f>
        <v>0</v>
      </c>
      <c r="AH328" s="135">
        <f>IF($D$4='drop down choices'!$EE$4,L328/2.54,IF($D$4='drop down choices'!$EE$5,L328*2.54,0))</f>
        <v>0</v>
      </c>
      <c r="AI328" s="135">
        <f>IF($D$4='drop down choices'!$EE$4,M328/2.54,IF($D$4='drop down choices'!$EE$5,M328*2.54,0))</f>
        <v>0</v>
      </c>
      <c r="AJ328" s="135">
        <f>IF($D$4='drop down choices'!$EE$4,N328/2.54,IF($D$4='drop down choices'!$EE$5,N328*2.54,0))</f>
        <v>0</v>
      </c>
      <c r="AK328" s="135">
        <f>IF($D$4='drop down choices'!$EE$4,O328/2.54,IF($D$4='drop down choices'!$EE$5,O328*2.54,0))</f>
        <v>0</v>
      </c>
      <c r="AL328" s="135">
        <f>IF($D$4='drop down choices'!$EE$4,P328/2.54,IF($D$4='drop down choices'!$EE$5,P328*2.54,0))</f>
        <v>0</v>
      </c>
      <c r="AM328" s="135">
        <f>IF($D$4='drop down choices'!$EE$4,Q328/2.54,IF($D$4='drop down choices'!$EE$5,Q328*2.54,0))</f>
        <v>0</v>
      </c>
      <c r="AN328" s="135">
        <f>IF($D$4='drop down choices'!$EE$4,R328/2.54,IF($D$4='drop down choices'!$EE$5,R328*2.54,0))</f>
        <v>0</v>
      </c>
      <c r="AO328" s="135">
        <f>IF($D$4='drop down choices'!$EE$4,S328/2.54,IF($D$4='drop down choices'!$EE$5,S328*2.54,0))</f>
        <v>0</v>
      </c>
      <c r="AP328" s="135">
        <f>IF($D$4='drop down choices'!$EE$4,T328/2.54,IF($D$4='drop down choices'!$EE$5,T328*2.54,0))</f>
        <v>0</v>
      </c>
      <c r="AQ328" s="135">
        <f>IF($D$4='drop down choices'!$EE$4,U328/2.54,IF($D$4='drop down choices'!$EE$5,U328*2.54,0))</f>
        <v>0</v>
      </c>
      <c r="AR328" s="135">
        <f>IF($D$4='drop down choices'!$EE$4,V328/2.54,IF($D$4='drop down choices'!$EE$5,V328*2.54,0))</f>
        <v>0</v>
      </c>
    </row>
    <row r="329" spans="1:44" s="107" customFormat="1" ht="25.9" customHeight="1">
      <c r="A329" s="105"/>
      <c r="B329" s="500" t="str">
        <f>IF('VENDOR INFORMATION'!$B$13="Germany","n/a",'Fields names'!$A$229)</f>
        <v>Waist</v>
      </c>
      <c r="C329" s="500"/>
      <c r="D329" s="109" t="s">
        <v>284</v>
      </c>
      <c r="E329" s="129"/>
      <c r="F329" s="129"/>
      <c r="G329" s="129"/>
      <c r="H329" s="129"/>
      <c r="I329" s="129"/>
      <c r="J329" s="129"/>
      <c r="K329" s="129"/>
      <c r="L329" s="129"/>
      <c r="M329" s="129"/>
      <c r="N329" s="129"/>
      <c r="O329" s="129"/>
      <c r="P329" s="129"/>
      <c r="Q329" s="129"/>
      <c r="R329" s="129"/>
      <c r="S329" s="129"/>
      <c r="T329" s="129"/>
      <c r="U329" s="129"/>
      <c r="V329" s="129"/>
      <c r="W329" s="151" t="str">
        <f t="shared" si="50"/>
        <v>Waist: / / / / / / / / / / / / / / / / / /</v>
      </c>
      <c r="X329" s="501" t="str">
        <f t="shared" si="48"/>
        <v>Waist</v>
      </c>
      <c r="Y329" s="502"/>
      <c r="Z329" s="141" t="str">
        <f t="shared" si="49"/>
        <v>Select</v>
      </c>
      <c r="AA329" s="135">
        <f>IF($D$4='drop down choices'!$EE$4,E329/2.54,IF($D$4='drop down choices'!$EE$5,E329*2.54,0))</f>
        <v>0</v>
      </c>
      <c r="AB329" s="135">
        <f>IF($D$4='drop down choices'!$EE$4,F329/2.54,IF($D$4='drop down choices'!$EE$5,F329*2.54,0))</f>
        <v>0</v>
      </c>
      <c r="AC329" s="135">
        <f>IF($D$4='drop down choices'!$EE$4,G329/2.54,IF($D$4='drop down choices'!$EE$5,G329*2.54,0))</f>
        <v>0</v>
      </c>
      <c r="AD329" s="135">
        <f>IF($D$4='drop down choices'!$EE$4,H329/2.54,IF($D$4='drop down choices'!$EE$5,H329*2.54,0))</f>
        <v>0</v>
      </c>
      <c r="AE329" s="135">
        <f>IF($D$4='drop down choices'!$EE$4,I329/2.54,IF($D$4='drop down choices'!$EE$5,I329*2.54,0))</f>
        <v>0</v>
      </c>
      <c r="AF329" s="135">
        <f>IF($D$4='drop down choices'!$EE$4,J329/2.54,IF($D$4='drop down choices'!$EE$5,J329*2.54,0))</f>
        <v>0</v>
      </c>
      <c r="AG329" s="135">
        <f>IF($D$4='drop down choices'!$EE$4,K329/2.54,IF($D$4='drop down choices'!$EE$5,K329*2.54,0))</f>
        <v>0</v>
      </c>
      <c r="AH329" s="135">
        <f>IF($D$4='drop down choices'!$EE$4,L329/2.54,IF($D$4='drop down choices'!$EE$5,L329*2.54,0))</f>
        <v>0</v>
      </c>
      <c r="AI329" s="135">
        <f>IF($D$4='drop down choices'!$EE$4,M329/2.54,IF($D$4='drop down choices'!$EE$5,M329*2.54,0))</f>
        <v>0</v>
      </c>
      <c r="AJ329" s="135">
        <f>IF($D$4='drop down choices'!$EE$4,N329/2.54,IF($D$4='drop down choices'!$EE$5,N329*2.54,0))</f>
        <v>0</v>
      </c>
      <c r="AK329" s="135">
        <f>IF($D$4='drop down choices'!$EE$4,O329/2.54,IF($D$4='drop down choices'!$EE$5,O329*2.54,0))</f>
        <v>0</v>
      </c>
      <c r="AL329" s="135">
        <f>IF($D$4='drop down choices'!$EE$4,P329/2.54,IF($D$4='drop down choices'!$EE$5,P329*2.54,0))</f>
        <v>0</v>
      </c>
      <c r="AM329" s="135">
        <f>IF($D$4='drop down choices'!$EE$4,Q329/2.54,IF($D$4='drop down choices'!$EE$5,Q329*2.54,0))</f>
        <v>0</v>
      </c>
      <c r="AN329" s="135">
        <f>IF($D$4='drop down choices'!$EE$4,R329/2.54,IF($D$4='drop down choices'!$EE$5,R329*2.54,0))</f>
        <v>0</v>
      </c>
      <c r="AO329" s="135">
        <f>IF($D$4='drop down choices'!$EE$4,S329/2.54,IF($D$4='drop down choices'!$EE$5,S329*2.54,0))</f>
        <v>0</v>
      </c>
      <c r="AP329" s="135">
        <f>IF($D$4='drop down choices'!$EE$4,T329/2.54,IF($D$4='drop down choices'!$EE$5,T329*2.54,0))</f>
        <v>0</v>
      </c>
      <c r="AQ329" s="135">
        <f>IF($D$4='drop down choices'!$EE$4,U329/2.54,IF($D$4='drop down choices'!$EE$5,U329*2.54,0))</f>
        <v>0</v>
      </c>
      <c r="AR329" s="135">
        <f>IF($D$4='drop down choices'!$EE$4,V329/2.54,IF($D$4='drop down choices'!$EE$5,V329*2.54,0))</f>
        <v>0</v>
      </c>
    </row>
    <row r="330" spans="1:44" s="107" customFormat="1" ht="25.9" customHeight="1">
      <c r="A330" s="105"/>
      <c r="B330" s="500" t="str">
        <f>IF('VENDOR INFORMATION'!$B$13="Germany","n/a",'Fields names'!$A$230)</f>
        <v>Hip</v>
      </c>
      <c r="C330" s="500"/>
      <c r="D330" s="109" t="s">
        <v>284</v>
      </c>
      <c r="E330" s="129"/>
      <c r="F330" s="129"/>
      <c r="G330" s="129"/>
      <c r="H330" s="129"/>
      <c r="I330" s="129"/>
      <c r="J330" s="129"/>
      <c r="K330" s="129"/>
      <c r="L330" s="129"/>
      <c r="M330" s="129"/>
      <c r="N330" s="129"/>
      <c r="O330" s="129"/>
      <c r="P330" s="129"/>
      <c r="Q330" s="129"/>
      <c r="R330" s="129"/>
      <c r="S330" s="129"/>
      <c r="T330" s="129"/>
      <c r="U330" s="129"/>
      <c r="V330" s="129"/>
      <c r="W330" s="151" t="str">
        <f t="shared" si="50"/>
        <v>Hip: / / / / / / / / / / / / / / / / / /</v>
      </c>
      <c r="X330" s="501" t="str">
        <f t="shared" si="48"/>
        <v>Hip</v>
      </c>
      <c r="Y330" s="502"/>
      <c r="Z330" s="141" t="str">
        <f t="shared" si="49"/>
        <v>Select</v>
      </c>
      <c r="AA330" s="135">
        <f>IF($D$4='drop down choices'!$EE$4,E330/2.54,IF($D$4='drop down choices'!$EE$5,E330*2.54,0))</f>
        <v>0</v>
      </c>
      <c r="AB330" s="135">
        <f>IF($D$4='drop down choices'!$EE$4,F330/2.54,IF($D$4='drop down choices'!$EE$5,F330*2.54,0))</f>
        <v>0</v>
      </c>
      <c r="AC330" s="135">
        <f>IF($D$4='drop down choices'!$EE$4,G330/2.54,IF($D$4='drop down choices'!$EE$5,G330*2.54,0))</f>
        <v>0</v>
      </c>
      <c r="AD330" s="135">
        <f>IF($D$4='drop down choices'!$EE$4,H330/2.54,IF($D$4='drop down choices'!$EE$5,H330*2.54,0))</f>
        <v>0</v>
      </c>
      <c r="AE330" s="135">
        <f>IF($D$4='drop down choices'!$EE$4,I330/2.54,IF($D$4='drop down choices'!$EE$5,I330*2.54,0))</f>
        <v>0</v>
      </c>
      <c r="AF330" s="135">
        <f>IF($D$4='drop down choices'!$EE$4,J330/2.54,IF($D$4='drop down choices'!$EE$5,J330*2.54,0))</f>
        <v>0</v>
      </c>
      <c r="AG330" s="135">
        <f>IF($D$4='drop down choices'!$EE$4,K330/2.54,IF($D$4='drop down choices'!$EE$5,K330*2.54,0))</f>
        <v>0</v>
      </c>
      <c r="AH330" s="135">
        <f>IF($D$4='drop down choices'!$EE$4,L330/2.54,IF($D$4='drop down choices'!$EE$5,L330*2.54,0))</f>
        <v>0</v>
      </c>
      <c r="AI330" s="135">
        <f>IF($D$4='drop down choices'!$EE$4,M330/2.54,IF($D$4='drop down choices'!$EE$5,M330*2.54,0))</f>
        <v>0</v>
      </c>
      <c r="AJ330" s="135">
        <f>IF($D$4='drop down choices'!$EE$4,N330/2.54,IF($D$4='drop down choices'!$EE$5,N330*2.54,0))</f>
        <v>0</v>
      </c>
      <c r="AK330" s="135">
        <f>IF($D$4='drop down choices'!$EE$4,O330/2.54,IF($D$4='drop down choices'!$EE$5,O330*2.54,0))</f>
        <v>0</v>
      </c>
      <c r="AL330" s="135">
        <f>IF($D$4='drop down choices'!$EE$4,P330/2.54,IF($D$4='drop down choices'!$EE$5,P330*2.54,0))</f>
        <v>0</v>
      </c>
      <c r="AM330" s="135">
        <f>IF($D$4='drop down choices'!$EE$4,Q330/2.54,IF($D$4='drop down choices'!$EE$5,Q330*2.54,0))</f>
        <v>0</v>
      </c>
      <c r="AN330" s="135">
        <f>IF($D$4='drop down choices'!$EE$4,R330/2.54,IF($D$4='drop down choices'!$EE$5,R330*2.54,0))</f>
        <v>0</v>
      </c>
      <c r="AO330" s="135">
        <f>IF($D$4='drop down choices'!$EE$4,S330/2.54,IF($D$4='drop down choices'!$EE$5,S330*2.54,0))</f>
        <v>0</v>
      </c>
      <c r="AP330" s="135">
        <f>IF($D$4='drop down choices'!$EE$4,T330/2.54,IF($D$4='drop down choices'!$EE$5,T330*2.54,0))</f>
        <v>0</v>
      </c>
      <c r="AQ330" s="135">
        <f>IF($D$4='drop down choices'!$EE$4,U330/2.54,IF($D$4='drop down choices'!$EE$5,U330*2.54,0))</f>
        <v>0</v>
      </c>
      <c r="AR330" s="135">
        <f>IF($D$4='drop down choices'!$EE$4,V330/2.54,IF($D$4='drop down choices'!$EE$5,V330*2.54,0))</f>
        <v>0</v>
      </c>
    </row>
    <row r="331" spans="1:44" s="107" customFormat="1" ht="25.9" customHeight="1">
      <c r="A331" s="105"/>
      <c r="B331" s="500" t="str">
        <f>IF('VENDOR INFORMATION'!$B$13="Germany","n/a",'Fields names'!$A$231)</f>
        <v>Length</v>
      </c>
      <c r="C331" s="500"/>
      <c r="D331" s="109" t="s">
        <v>284</v>
      </c>
      <c r="E331" s="129"/>
      <c r="F331" s="129"/>
      <c r="G331" s="129"/>
      <c r="H331" s="129"/>
      <c r="I331" s="129"/>
      <c r="J331" s="129"/>
      <c r="K331" s="129"/>
      <c r="L331" s="129"/>
      <c r="M331" s="129"/>
      <c r="N331" s="129"/>
      <c r="O331" s="129"/>
      <c r="P331" s="129"/>
      <c r="Q331" s="129"/>
      <c r="R331" s="129"/>
      <c r="S331" s="129"/>
      <c r="T331" s="129"/>
      <c r="U331" s="129"/>
      <c r="V331" s="129"/>
      <c r="W331" s="151" t="str">
        <f t="shared" si="50"/>
        <v>Length: / / / / / / / / / / / / / / / / / /</v>
      </c>
      <c r="X331" s="501" t="str">
        <f t="shared" si="48"/>
        <v>Length</v>
      </c>
      <c r="Y331" s="502"/>
      <c r="Z331" s="141" t="str">
        <f t="shared" si="49"/>
        <v>Select</v>
      </c>
      <c r="AA331" s="135">
        <f>IF($D$4='drop down choices'!$EE$4,E331/2.54,IF($D$4='drop down choices'!$EE$5,E331*2.54,0))</f>
        <v>0</v>
      </c>
      <c r="AB331" s="135">
        <f>IF($D$4='drop down choices'!$EE$4,F331/2.54,IF($D$4='drop down choices'!$EE$5,F331*2.54,0))</f>
        <v>0</v>
      </c>
      <c r="AC331" s="135">
        <f>IF($D$4='drop down choices'!$EE$4,G331/2.54,IF($D$4='drop down choices'!$EE$5,G331*2.54,0))</f>
        <v>0</v>
      </c>
      <c r="AD331" s="135">
        <f>IF($D$4='drop down choices'!$EE$4,H331/2.54,IF($D$4='drop down choices'!$EE$5,H331*2.54,0))</f>
        <v>0</v>
      </c>
      <c r="AE331" s="135">
        <f>IF($D$4='drop down choices'!$EE$4,I331/2.54,IF($D$4='drop down choices'!$EE$5,I331*2.54,0))</f>
        <v>0</v>
      </c>
      <c r="AF331" s="135">
        <f>IF($D$4='drop down choices'!$EE$4,J331/2.54,IF($D$4='drop down choices'!$EE$5,J331*2.54,0))</f>
        <v>0</v>
      </c>
      <c r="AG331" s="135">
        <f>IF($D$4='drop down choices'!$EE$4,K331/2.54,IF($D$4='drop down choices'!$EE$5,K331*2.54,0))</f>
        <v>0</v>
      </c>
      <c r="AH331" s="135">
        <f>IF($D$4='drop down choices'!$EE$4,L331/2.54,IF($D$4='drop down choices'!$EE$5,L331*2.54,0))</f>
        <v>0</v>
      </c>
      <c r="AI331" s="135">
        <f>IF($D$4='drop down choices'!$EE$4,M331/2.54,IF($D$4='drop down choices'!$EE$5,M331*2.54,0))</f>
        <v>0</v>
      </c>
      <c r="AJ331" s="135">
        <f>IF($D$4='drop down choices'!$EE$4,N331/2.54,IF($D$4='drop down choices'!$EE$5,N331*2.54,0))</f>
        <v>0</v>
      </c>
      <c r="AK331" s="135">
        <f>IF($D$4='drop down choices'!$EE$4,O331/2.54,IF($D$4='drop down choices'!$EE$5,O331*2.54,0))</f>
        <v>0</v>
      </c>
      <c r="AL331" s="135">
        <f>IF($D$4='drop down choices'!$EE$4,P331/2.54,IF($D$4='drop down choices'!$EE$5,P331*2.54,0))</f>
        <v>0</v>
      </c>
      <c r="AM331" s="135">
        <f>IF($D$4='drop down choices'!$EE$4,Q331/2.54,IF($D$4='drop down choices'!$EE$5,Q331*2.54,0))</f>
        <v>0</v>
      </c>
      <c r="AN331" s="135">
        <f>IF($D$4='drop down choices'!$EE$4,R331/2.54,IF($D$4='drop down choices'!$EE$5,R331*2.54,0))</f>
        <v>0</v>
      </c>
      <c r="AO331" s="135">
        <f>IF($D$4='drop down choices'!$EE$4,S331/2.54,IF($D$4='drop down choices'!$EE$5,S331*2.54,0))</f>
        <v>0</v>
      </c>
      <c r="AP331" s="135">
        <f>IF($D$4='drop down choices'!$EE$4,T331/2.54,IF($D$4='drop down choices'!$EE$5,T331*2.54,0))</f>
        <v>0</v>
      </c>
      <c r="AQ331" s="135">
        <f>IF($D$4='drop down choices'!$EE$4,U331/2.54,IF($D$4='drop down choices'!$EE$5,U331*2.54,0))</f>
        <v>0</v>
      </c>
      <c r="AR331" s="135">
        <f>IF($D$4='drop down choices'!$EE$4,V331/2.54,IF($D$4='drop down choices'!$EE$5,V331*2.54,0))</f>
        <v>0</v>
      </c>
    </row>
    <row r="332" spans="1:44" s="107" customFormat="1" ht="25.9" customHeight="1">
      <c r="A332" s="105"/>
      <c r="B332" s="500" t="str">
        <f>IF('VENDOR INFORMATION'!$B$13="Germany","n/a",'Fields names'!$A$232)</f>
        <v>Sleeve length</v>
      </c>
      <c r="C332" s="500"/>
      <c r="D332" s="109" t="s">
        <v>284</v>
      </c>
      <c r="E332" s="129"/>
      <c r="F332" s="129"/>
      <c r="G332" s="129"/>
      <c r="H332" s="129"/>
      <c r="I332" s="129"/>
      <c r="J332" s="129"/>
      <c r="K332" s="129"/>
      <c r="L332" s="129"/>
      <c r="M332" s="129"/>
      <c r="N332" s="129"/>
      <c r="O332" s="129"/>
      <c r="P332" s="129"/>
      <c r="Q332" s="129"/>
      <c r="R332" s="129"/>
      <c r="S332" s="129"/>
      <c r="T332" s="129"/>
      <c r="U332" s="129"/>
      <c r="V332" s="129"/>
      <c r="W332" s="151" t="str">
        <f t="shared" si="50"/>
        <v>Sleeve length: / / / / / / / / / / / / / / / / / /</v>
      </c>
      <c r="X332" s="501" t="str">
        <f t="shared" si="48"/>
        <v>Sleeve length</v>
      </c>
      <c r="Y332" s="502"/>
      <c r="Z332" s="141" t="str">
        <f t="shared" si="49"/>
        <v>Select</v>
      </c>
      <c r="AA332" s="135">
        <f>IF($D$4='drop down choices'!$EE$4,E332/2.54,IF($D$4='drop down choices'!$EE$5,E332*2.54,0))</f>
        <v>0</v>
      </c>
      <c r="AB332" s="135">
        <f>IF($D$4='drop down choices'!$EE$4,F332/2.54,IF($D$4='drop down choices'!$EE$5,F332*2.54,0))</f>
        <v>0</v>
      </c>
      <c r="AC332" s="135">
        <f>IF($D$4='drop down choices'!$EE$4,G332/2.54,IF($D$4='drop down choices'!$EE$5,G332*2.54,0))</f>
        <v>0</v>
      </c>
      <c r="AD332" s="135">
        <f>IF($D$4='drop down choices'!$EE$4,H332/2.54,IF($D$4='drop down choices'!$EE$5,H332*2.54,0))</f>
        <v>0</v>
      </c>
      <c r="AE332" s="135">
        <f>IF($D$4='drop down choices'!$EE$4,I332/2.54,IF($D$4='drop down choices'!$EE$5,I332*2.54,0))</f>
        <v>0</v>
      </c>
      <c r="AF332" s="135">
        <f>IF($D$4='drop down choices'!$EE$4,J332/2.54,IF($D$4='drop down choices'!$EE$5,J332*2.54,0))</f>
        <v>0</v>
      </c>
      <c r="AG332" s="135">
        <f>IF($D$4='drop down choices'!$EE$4,K332/2.54,IF($D$4='drop down choices'!$EE$5,K332*2.54,0))</f>
        <v>0</v>
      </c>
      <c r="AH332" s="135">
        <f>IF($D$4='drop down choices'!$EE$4,L332/2.54,IF($D$4='drop down choices'!$EE$5,L332*2.54,0))</f>
        <v>0</v>
      </c>
      <c r="AI332" s="135">
        <f>IF($D$4='drop down choices'!$EE$4,M332/2.54,IF($D$4='drop down choices'!$EE$5,M332*2.54,0))</f>
        <v>0</v>
      </c>
      <c r="AJ332" s="135">
        <f>IF($D$4='drop down choices'!$EE$4,N332/2.54,IF($D$4='drop down choices'!$EE$5,N332*2.54,0))</f>
        <v>0</v>
      </c>
      <c r="AK332" s="135">
        <f>IF($D$4='drop down choices'!$EE$4,O332/2.54,IF($D$4='drop down choices'!$EE$5,O332*2.54,0))</f>
        <v>0</v>
      </c>
      <c r="AL332" s="135">
        <f>IF($D$4='drop down choices'!$EE$4,P332/2.54,IF($D$4='drop down choices'!$EE$5,P332*2.54,0))</f>
        <v>0</v>
      </c>
      <c r="AM332" s="135">
        <f>IF($D$4='drop down choices'!$EE$4,Q332/2.54,IF($D$4='drop down choices'!$EE$5,Q332*2.54,0))</f>
        <v>0</v>
      </c>
      <c r="AN332" s="135">
        <f>IF($D$4='drop down choices'!$EE$4,R332/2.54,IF($D$4='drop down choices'!$EE$5,R332*2.54,0))</f>
        <v>0</v>
      </c>
      <c r="AO332" s="135">
        <f>IF($D$4='drop down choices'!$EE$4,S332/2.54,IF($D$4='drop down choices'!$EE$5,S332*2.54,0))</f>
        <v>0</v>
      </c>
      <c r="AP332" s="135">
        <f>IF($D$4='drop down choices'!$EE$4,T332/2.54,IF($D$4='drop down choices'!$EE$5,T332*2.54,0))</f>
        <v>0</v>
      </c>
      <c r="AQ332" s="135">
        <f>IF($D$4='drop down choices'!$EE$4,U332/2.54,IF($D$4='drop down choices'!$EE$5,U332*2.54,0))</f>
        <v>0</v>
      </c>
      <c r="AR332" s="135">
        <f>IF($D$4='drop down choices'!$EE$4,V332/2.54,IF($D$4='drop down choices'!$EE$5,V332*2.54,0))</f>
        <v>0</v>
      </c>
    </row>
    <row r="333" spans="1:44" s="107" customFormat="1" ht="25.9" customHeight="1">
      <c r="A333" s="105"/>
      <c r="B333" s="500" t="str">
        <f>IF('VENDOR INFORMATION'!$B$13="Germany","n/a",'Fields names'!$A$233)</f>
        <v>Sweep</v>
      </c>
      <c r="C333" s="500"/>
      <c r="D333" s="109" t="s">
        <v>284</v>
      </c>
      <c r="E333" s="129"/>
      <c r="F333" s="129"/>
      <c r="G333" s="129"/>
      <c r="H333" s="129"/>
      <c r="I333" s="129"/>
      <c r="J333" s="129"/>
      <c r="K333" s="129"/>
      <c r="L333" s="129"/>
      <c r="M333" s="129"/>
      <c r="N333" s="129"/>
      <c r="O333" s="129"/>
      <c r="P333" s="129"/>
      <c r="Q333" s="129"/>
      <c r="R333" s="129"/>
      <c r="S333" s="129"/>
      <c r="T333" s="129"/>
      <c r="U333" s="129"/>
      <c r="V333" s="129"/>
      <c r="W333" s="151" t="str">
        <f t="shared" si="50"/>
        <v>Sweep: / / / / / / / / / / / / / / / / / /</v>
      </c>
      <c r="X333" s="501" t="str">
        <f t="shared" si="48"/>
        <v>Sweep</v>
      </c>
      <c r="Y333" s="502"/>
      <c r="Z333" s="141" t="str">
        <f t="shared" si="49"/>
        <v>Select</v>
      </c>
      <c r="AA333" s="135">
        <f>IF($D$4='drop down choices'!$EE$4,E333/2.54,IF($D$4='drop down choices'!$EE$5,E333*2.54,0))</f>
        <v>0</v>
      </c>
      <c r="AB333" s="135">
        <f>IF($D$4='drop down choices'!$EE$4,F333/2.54,IF($D$4='drop down choices'!$EE$5,F333*2.54,0))</f>
        <v>0</v>
      </c>
      <c r="AC333" s="135">
        <f>IF($D$4='drop down choices'!$EE$4,G333/2.54,IF($D$4='drop down choices'!$EE$5,G333*2.54,0))</f>
        <v>0</v>
      </c>
      <c r="AD333" s="135">
        <f>IF($D$4='drop down choices'!$EE$4,H333/2.54,IF($D$4='drop down choices'!$EE$5,H333*2.54,0))</f>
        <v>0</v>
      </c>
      <c r="AE333" s="135">
        <f>IF($D$4='drop down choices'!$EE$4,I333/2.54,IF($D$4='drop down choices'!$EE$5,I333*2.54,0))</f>
        <v>0</v>
      </c>
      <c r="AF333" s="135">
        <f>IF($D$4='drop down choices'!$EE$4,J333/2.54,IF($D$4='drop down choices'!$EE$5,J333*2.54,0))</f>
        <v>0</v>
      </c>
      <c r="AG333" s="135">
        <f>IF($D$4='drop down choices'!$EE$4,K333/2.54,IF($D$4='drop down choices'!$EE$5,K333*2.54,0))</f>
        <v>0</v>
      </c>
      <c r="AH333" s="135">
        <f>IF($D$4='drop down choices'!$EE$4,L333/2.54,IF($D$4='drop down choices'!$EE$5,L333*2.54,0))</f>
        <v>0</v>
      </c>
      <c r="AI333" s="135">
        <f>IF($D$4='drop down choices'!$EE$4,M333/2.54,IF($D$4='drop down choices'!$EE$5,M333*2.54,0))</f>
        <v>0</v>
      </c>
      <c r="AJ333" s="135">
        <f>IF($D$4='drop down choices'!$EE$4,N333/2.54,IF($D$4='drop down choices'!$EE$5,N333*2.54,0))</f>
        <v>0</v>
      </c>
      <c r="AK333" s="135">
        <f>IF($D$4='drop down choices'!$EE$4,O333/2.54,IF($D$4='drop down choices'!$EE$5,O333*2.54,0))</f>
        <v>0</v>
      </c>
      <c r="AL333" s="135">
        <f>IF($D$4='drop down choices'!$EE$4,P333/2.54,IF($D$4='drop down choices'!$EE$5,P333*2.54,0))</f>
        <v>0</v>
      </c>
      <c r="AM333" s="135">
        <f>IF($D$4='drop down choices'!$EE$4,Q333/2.54,IF($D$4='drop down choices'!$EE$5,Q333*2.54,0))</f>
        <v>0</v>
      </c>
      <c r="AN333" s="135">
        <f>IF($D$4='drop down choices'!$EE$4,R333/2.54,IF($D$4='drop down choices'!$EE$5,R333*2.54,0))</f>
        <v>0</v>
      </c>
      <c r="AO333" s="135">
        <f>IF($D$4='drop down choices'!$EE$4,S333/2.54,IF($D$4='drop down choices'!$EE$5,S333*2.54,0))</f>
        <v>0</v>
      </c>
      <c r="AP333" s="135">
        <f>IF($D$4='drop down choices'!$EE$4,T333/2.54,IF($D$4='drop down choices'!$EE$5,T333*2.54,0))</f>
        <v>0</v>
      </c>
      <c r="AQ333" s="135">
        <f>IF($D$4='drop down choices'!$EE$4,U333/2.54,IF($D$4='drop down choices'!$EE$5,U333*2.54,0))</f>
        <v>0</v>
      </c>
      <c r="AR333" s="135">
        <f>IF($D$4='drop down choices'!$EE$4,V333/2.54,IF($D$4='drop down choices'!$EE$5,V333*2.54,0))</f>
        <v>0</v>
      </c>
    </row>
    <row r="334" spans="1:44" s="107" customFormat="1" ht="25.9" customHeight="1">
      <c r="A334" s="105"/>
      <c r="B334" s="500" t="str">
        <f>IF('VENDOR INFORMATION'!$B$13="Germany","n/a",'Fields names'!$A$234)</f>
        <v>In Seam</v>
      </c>
      <c r="C334" s="500"/>
      <c r="D334" s="109" t="s">
        <v>284</v>
      </c>
      <c r="E334" s="129"/>
      <c r="F334" s="129"/>
      <c r="G334" s="129"/>
      <c r="H334" s="129"/>
      <c r="I334" s="129"/>
      <c r="J334" s="129"/>
      <c r="K334" s="129"/>
      <c r="L334" s="129"/>
      <c r="M334" s="129"/>
      <c r="N334" s="129"/>
      <c r="O334" s="129"/>
      <c r="P334" s="129"/>
      <c r="Q334" s="129"/>
      <c r="R334" s="129"/>
      <c r="S334" s="129"/>
      <c r="T334" s="129"/>
      <c r="U334" s="129"/>
      <c r="V334" s="129"/>
      <c r="W334" s="151" t="str">
        <f t="shared" si="50"/>
        <v>In Seam: / / / / / / / / / / / / / / / / / /</v>
      </c>
      <c r="X334" s="501" t="str">
        <f t="shared" si="48"/>
        <v>In Seam</v>
      </c>
      <c r="Y334" s="502"/>
      <c r="Z334" s="141" t="str">
        <f t="shared" si="49"/>
        <v>Select</v>
      </c>
      <c r="AA334" s="135">
        <f>IF($D$4='drop down choices'!$EE$4,E334/2.54,IF($D$4='drop down choices'!$EE$5,E334*2.54,0))</f>
        <v>0</v>
      </c>
      <c r="AB334" s="135">
        <f>IF($D$4='drop down choices'!$EE$4,F334/2.54,IF($D$4='drop down choices'!$EE$5,F334*2.54,0))</f>
        <v>0</v>
      </c>
      <c r="AC334" s="135">
        <f>IF($D$4='drop down choices'!$EE$4,G334/2.54,IF($D$4='drop down choices'!$EE$5,G334*2.54,0))</f>
        <v>0</v>
      </c>
      <c r="AD334" s="135">
        <f>IF($D$4='drop down choices'!$EE$4,H334/2.54,IF($D$4='drop down choices'!$EE$5,H334*2.54,0))</f>
        <v>0</v>
      </c>
      <c r="AE334" s="135">
        <f>IF($D$4='drop down choices'!$EE$4,I334/2.54,IF($D$4='drop down choices'!$EE$5,I334*2.54,0))</f>
        <v>0</v>
      </c>
      <c r="AF334" s="135">
        <f>IF($D$4='drop down choices'!$EE$4,J334/2.54,IF($D$4='drop down choices'!$EE$5,J334*2.54,0))</f>
        <v>0</v>
      </c>
      <c r="AG334" s="135">
        <f>IF($D$4='drop down choices'!$EE$4,K334/2.54,IF($D$4='drop down choices'!$EE$5,K334*2.54,0))</f>
        <v>0</v>
      </c>
      <c r="AH334" s="135">
        <f>IF($D$4='drop down choices'!$EE$4,L334/2.54,IF($D$4='drop down choices'!$EE$5,L334*2.54,0))</f>
        <v>0</v>
      </c>
      <c r="AI334" s="135">
        <f>IF($D$4='drop down choices'!$EE$4,M334/2.54,IF($D$4='drop down choices'!$EE$5,M334*2.54,0))</f>
        <v>0</v>
      </c>
      <c r="AJ334" s="135">
        <f>IF($D$4='drop down choices'!$EE$4,N334/2.54,IF($D$4='drop down choices'!$EE$5,N334*2.54,0))</f>
        <v>0</v>
      </c>
      <c r="AK334" s="135">
        <f>IF($D$4='drop down choices'!$EE$4,O334/2.54,IF($D$4='drop down choices'!$EE$5,O334*2.54,0))</f>
        <v>0</v>
      </c>
      <c r="AL334" s="135">
        <f>IF($D$4='drop down choices'!$EE$4,P334/2.54,IF($D$4='drop down choices'!$EE$5,P334*2.54,0))</f>
        <v>0</v>
      </c>
      <c r="AM334" s="135">
        <f>IF($D$4='drop down choices'!$EE$4,Q334/2.54,IF($D$4='drop down choices'!$EE$5,Q334*2.54,0))</f>
        <v>0</v>
      </c>
      <c r="AN334" s="135">
        <f>IF($D$4='drop down choices'!$EE$4,R334/2.54,IF($D$4='drop down choices'!$EE$5,R334*2.54,0))</f>
        <v>0</v>
      </c>
      <c r="AO334" s="135">
        <f>IF($D$4='drop down choices'!$EE$4,S334/2.54,IF($D$4='drop down choices'!$EE$5,S334*2.54,0))</f>
        <v>0</v>
      </c>
      <c r="AP334" s="135">
        <f>IF($D$4='drop down choices'!$EE$4,T334/2.54,IF($D$4='drop down choices'!$EE$5,T334*2.54,0))</f>
        <v>0</v>
      </c>
      <c r="AQ334" s="135">
        <f>IF($D$4='drop down choices'!$EE$4,U334/2.54,IF($D$4='drop down choices'!$EE$5,U334*2.54,0))</f>
        <v>0</v>
      </c>
      <c r="AR334" s="135">
        <f>IF($D$4='drop down choices'!$EE$4,V334/2.54,IF($D$4='drop down choices'!$EE$5,V334*2.54,0))</f>
        <v>0</v>
      </c>
    </row>
    <row r="335" spans="1:44" s="107" customFormat="1" ht="25.9" customHeight="1">
      <c r="A335" s="105"/>
      <c r="B335" s="500" t="str">
        <f>IF('VENDOR INFORMATION'!$B$13="Germany","n/a",'Fields names'!$A$235)</f>
        <v>Out Seam</v>
      </c>
      <c r="C335" s="500"/>
      <c r="D335" s="109" t="s">
        <v>284</v>
      </c>
      <c r="E335" s="130"/>
      <c r="F335" s="130"/>
      <c r="G335" s="130"/>
      <c r="H335" s="130"/>
      <c r="I335" s="130"/>
      <c r="J335" s="130"/>
      <c r="K335" s="130"/>
      <c r="L335" s="130"/>
      <c r="M335" s="130"/>
      <c r="N335" s="130"/>
      <c r="O335" s="130"/>
      <c r="P335" s="130"/>
      <c r="Q335" s="130"/>
      <c r="R335" s="130"/>
      <c r="S335" s="130"/>
      <c r="T335" s="130"/>
      <c r="U335" s="130"/>
      <c r="V335" s="130"/>
      <c r="W335" s="151" t="str">
        <f t="shared" si="50"/>
        <v>Out Seam: / / / / / / / / / / / / / / / / / /</v>
      </c>
      <c r="X335" s="501" t="str">
        <f t="shared" si="48"/>
        <v>Out Seam</v>
      </c>
      <c r="Y335" s="502"/>
      <c r="Z335" s="141" t="str">
        <f t="shared" si="49"/>
        <v>Select</v>
      </c>
      <c r="AA335" s="138">
        <f>IF($D$4='drop down choices'!$EE$4,E335/2.54,IF($D$4='drop down choices'!$EE$5,E335*2.54,0))</f>
        <v>0</v>
      </c>
      <c r="AB335" s="138">
        <f>IF($D$4='drop down choices'!$EE$4,F335/2.54,IF($D$4='drop down choices'!$EE$5,F335*2.54,0))</f>
        <v>0</v>
      </c>
      <c r="AC335" s="138">
        <f>IF($D$4='drop down choices'!$EE$4,G335/2.54,IF($D$4='drop down choices'!$EE$5,G335*2.54,0))</f>
        <v>0</v>
      </c>
      <c r="AD335" s="138">
        <f>IF($D$4='drop down choices'!$EE$4,H335/2.54,IF($D$4='drop down choices'!$EE$5,H335*2.54,0))</f>
        <v>0</v>
      </c>
      <c r="AE335" s="138">
        <f>IF($D$4='drop down choices'!$EE$4,I335/2.54,IF($D$4='drop down choices'!$EE$5,I335*2.54,0))</f>
        <v>0</v>
      </c>
      <c r="AF335" s="138">
        <f>IF($D$4='drop down choices'!$EE$4,J335/2.54,IF($D$4='drop down choices'!$EE$5,J335*2.54,0))</f>
        <v>0</v>
      </c>
      <c r="AG335" s="138">
        <f>IF($D$4='drop down choices'!$EE$4,K335/2.54,IF($D$4='drop down choices'!$EE$5,K335*2.54,0))</f>
        <v>0</v>
      </c>
      <c r="AH335" s="138">
        <f>IF($D$4='drop down choices'!$EE$4,L335/2.54,IF($D$4='drop down choices'!$EE$5,L335*2.54,0))</f>
        <v>0</v>
      </c>
      <c r="AI335" s="138">
        <f>IF($D$4='drop down choices'!$EE$4,M335/2.54,IF($D$4='drop down choices'!$EE$5,M335*2.54,0))</f>
        <v>0</v>
      </c>
      <c r="AJ335" s="138">
        <f>IF($D$4='drop down choices'!$EE$4,N335/2.54,IF($D$4='drop down choices'!$EE$5,N335*2.54,0))</f>
        <v>0</v>
      </c>
      <c r="AK335" s="138">
        <f>IF($D$4='drop down choices'!$EE$4,O335/2.54,IF($D$4='drop down choices'!$EE$5,O335*2.54,0))</f>
        <v>0</v>
      </c>
      <c r="AL335" s="138">
        <f>IF($D$4='drop down choices'!$EE$4,P335/2.54,IF($D$4='drop down choices'!$EE$5,P335*2.54,0))</f>
        <v>0</v>
      </c>
      <c r="AM335" s="138">
        <f>IF($D$4='drop down choices'!$EE$4,Q335/2.54,IF($D$4='drop down choices'!$EE$5,Q335*2.54,0))</f>
        <v>0</v>
      </c>
      <c r="AN335" s="138">
        <f>IF($D$4='drop down choices'!$EE$4,R335/2.54,IF($D$4='drop down choices'!$EE$5,R335*2.54,0))</f>
        <v>0</v>
      </c>
      <c r="AO335" s="138">
        <f>IF($D$4='drop down choices'!$EE$4,S335/2.54,IF($D$4='drop down choices'!$EE$5,S335*2.54,0))</f>
        <v>0</v>
      </c>
      <c r="AP335" s="138">
        <f>IF($D$4='drop down choices'!$EE$4,T335/2.54,IF($D$4='drop down choices'!$EE$5,T335*2.54,0))</f>
        <v>0</v>
      </c>
      <c r="AQ335" s="138">
        <f>IF($D$4='drop down choices'!$EE$4,U335/2.54,IF($D$4='drop down choices'!$EE$5,U335*2.54,0))</f>
        <v>0</v>
      </c>
      <c r="AR335" s="138">
        <f>IF($D$4='drop down choices'!$EE$4,V335/2.54,IF($D$4='drop down choices'!$EE$5,V335*2.54,0))</f>
        <v>0</v>
      </c>
    </row>
    <row r="342" spans="1:44">
      <c r="A342" s="315"/>
      <c r="B342" s="315"/>
      <c r="C342" s="315"/>
      <c r="D342" s="315"/>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5"/>
      <c r="AA342" s="315"/>
      <c r="AB342" s="315"/>
      <c r="AC342" s="315"/>
      <c r="AD342" s="315"/>
      <c r="AE342" s="315"/>
      <c r="AF342" s="315"/>
      <c r="AG342" s="315"/>
      <c r="AH342" s="315"/>
      <c r="AI342" s="315"/>
      <c r="AJ342" s="315"/>
      <c r="AK342" s="315"/>
      <c r="AL342" s="315"/>
      <c r="AM342" s="315"/>
      <c r="AN342" s="315"/>
      <c r="AO342" s="315"/>
      <c r="AP342" s="315"/>
      <c r="AQ342" s="315"/>
      <c r="AR342" s="315"/>
    </row>
    <row r="343" spans="1:44" ht="10.5" customHeight="1">
      <c r="A343" s="315"/>
      <c r="B343" s="315"/>
      <c r="C343" s="315"/>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c r="AA343" s="315"/>
      <c r="AB343" s="315"/>
      <c r="AC343" s="315"/>
      <c r="AD343" s="315"/>
      <c r="AE343" s="315"/>
      <c r="AF343" s="315"/>
      <c r="AG343" s="315"/>
      <c r="AH343" s="315"/>
      <c r="AI343" s="315"/>
      <c r="AJ343" s="315"/>
      <c r="AK343" s="315"/>
      <c r="AL343" s="315"/>
      <c r="AM343" s="315"/>
      <c r="AN343" s="315"/>
      <c r="AO343" s="315"/>
      <c r="AP343" s="315"/>
      <c r="AQ343" s="315"/>
      <c r="AR343" s="315"/>
    </row>
    <row r="344" spans="1:44" s="106" customFormat="1" ht="15" customHeight="1">
      <c r="A344" s="105"/>
      <c r="B344" s="131" t="e">
        <f>'PRODUCT INFORMATION'!#REF!</f>
        <v>#REF!</v>
      </c>
      <c r="C344" s="139" t="str">
        <f>'Fields names'!$A$179</f>
        <v>Unit</v>
      </c>
      <c r="D344" s="109" t="s">
        <v>2027</v>
      </c>
      <c r="E344" s="108"/>
      <c r="F344" s="108"/>
      <c r="G344" s="108"/>
      <c r="H344" s="131"/>
      <c r="I344" s="131"/>
      <c r="J344" s="131"/>
      <c r="K344" s="131"/>
      <c r="L344" s="131"/>
      <c r="M344" s="131"/>
      <c r="N344" s="132"/>
      <c r="O344" s="132"/>
      <c r="P344" s="132"/>
      <c r="Q344" s="132"/>
      <c r="R344" s="132"/>
      <c r="S344" s="132"/>
      <c r="T344" s="132"/>
      <c r="U344" s="132"/>
      <c r="V344" s="132"/>
      <c r="W344" s="149" t="s">
        <v>1495</v>
      </c>
      <c r="X344" s="105"/>
      <c r="Y344" s="139" t="str">
        <f>C344</f>
        <v>Unit</v>
      </c>
      <c r="Z344" s="133" t="str">
        <f>IF(D344='drop down choices'!EE344,'drop down choices'!EE345,IF(D344='drop down choices'!EE345,'drop down choices'!EE344,"n/a"))</f>
        <v>n/a</v>
      </c>
      <c r="AC344" s="107"/>
      <c r="AD344" s="105"/>
      <c r="AE344" s="105"/>
      <c r="AF344" s="105"/>
      <c r="AG344" s="105"/>
      <c r="AH344" s="105"/>
      <c r="AI344" s="105"/>
      <c r="AJ344" s="105"/>
      <c r="AK344" s="105"/>
      <c r="AL344" s="105"/>
      <c r="AM344" s="105"/>
      <c r="AN344" s="105"/>
      <c r="AO344" s="105"/>
      <c r="AP344" s="105"/>
      <c r="AQ344" s="105"/>
      <c r="AR344" s="105"/>
    </row>
    <row r="345" spans="1:44" s="106" customFormat="1" ht="6" customHeight="1" thickBot="1">
      <c r="A345" s="105"/>
      <c r="B345" s="131"/>
      <c r="C345" s="131"/>
      <c r="D345" s="131"/>
      <c r="E345" s="131"/>
      <c r="F345" s="131"/>
      <c r="G345" s="131"/>
      <c r="H345" s="131"/>
      <c r="I345" s="131"/>
      <c r="J345" s="131"/>
      <c r="K345" s="131"/>
      <c r="L345" s="131"/>
      <c r="M345" s="131"/>
      <c r="N345" s="132"/>
      <c r="O345" s="132"/>
      <c r="P345" s="132"/>
      <c r="Q345" s="132"/>
      <c r="R345" s="132"/>
      <c r="S345" s="132"/>
      <c r="T345" s="132"/>
      <c r="U345" s="132"/>
      <c r="V345" s="132"/>
      <c r="W345" s="150" t="s">
        <v>2281</v>
      </c>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row>
    <row r="346" spans="1:44" s="107" customFormat="1" ht="23.25" customHeight="1">
      <c r="A346" s="105"/>
      <c r="B346" s="503" t="str">
        <f>IF('VENDOR INFORMATION'!$B$13="Germany","n/a",'Fields names'!$A$193)</f>
        <v>SIZE</v>
      </c>
      <c r="C346" s="504"/>
      <c r="D346" s="126" t="str">
        <f>IF('VENDOR INFORMATION'!$B$13="Germany","n/a",'Fields names'!$A$69)</f>
        <v>Type</v>
      </c>
      <c r="E346" s="126"/>
      <c r="F346" s="126"/>
      <c r="G346" s="126"/>
      <c r="H346" s="126"/>
      <c r="I346" s="126"/>
      <c r="J346" s="126"/>
      <c r="K346" s="126"/>
      <c r="L346" s="126"/>
      <c r="M346" s="126"/>
      <c r="N346" s="127"/>
      <c r="O346" s="127"/>
      <c r="P346" s="127"/>
      <c r="Q346" s="127"/>
      <c r="R346" s="127"/>
      <c r="S346" s="127"/>
      <c r="T346" s="127"/>
      <c r="U346" s="127"/>
      <c r="V346" s="127"/>
      <c r="W346" s="149" t="s">
        <v>2282</v>
      </c>
      <c r="X346" s="505" t="str">
        <f t="shared" ref="X346:X355" si="51">B346</f>
        <v>SIZE</v>
      </c>
      <c r="Y346" s="506"/>
      <c r="Z346" s="140" t="str">
        <f t="shared" ref="Z346:Z355" si="52">D346</f>
        <v>Type</v>
      </c>
      <c r="AA346" s="134">
        <f>IF('VENDOR INFORMATION'!$B$13="Germany","n/a",E346)</f>
        <v>0</v>
      </c>
      <c r="AB346" s="134">
        <f>IF('VENDOR INFORMATION'!$B$13="Germany","n/a",F346)</f>
        <v>0</v>
      </c>
      <c r="AC346" s="134">
        <f>IF('VENDOR INFORMATION'!$B$13="Germany","n/a",G346)</f>
        <v>0</v>
      </c>
      <c r="AD346" s="134">
        <f>IF('VENDOR INFORMATION'!$B$13="Germany","n/a",H346)</f>
        <v>0</v>
      </c>
      <c r="AE346" s="134">
        <f>IF('VENDOR INFORMATION'!$B$13="Germany","n/a",I346)</f>
        <v>0</v>
      </c>
      <c r="AF346" s="134">
        <f>IF('VENDOR INFORMATION'!$B$13="Germany","n/a",J346)</f>
        <v>0</v>
      </c>
      <c r="AG346" s="134">
        <f>IF('VENDOR INFORMATION'!$B$13="Germany","n/a",K346)</f>
        <v>0</v>
      </c>
      <c r="AH346" s="134">
        <f>IF('VENDOR INFORMATION'!$B$13="Germany","n/a",L346)</f>
        <v>0</v>
      </c>
      <c r="AI346" s="134">
        <f>IF('VENDOR INFORMATION'!$B$13="Germany","n/a",M346)</f>
        <v>0</v>
      </c>
      <c r="AJ346" s="134">
        <f>IF('VENDOR INFORMATION'!$B$13="Germany","n/a",N346)</f>
        <v>0</v>
      </c>
      <c r="AK346" s="134">
        <f>IF('VENDOR INFORMATION'!$B$13="Germany","n/a",O346)</f>
        <v>0</v>
      </c>
      <c r="AL346" s="134">
        <f>IF('VENDOR INFORMATION'!$B$13="Germany","n/a",P346)</f>
        <v>0</v>
      </c>
      <c r="AM346" s="134">
        <f>IF('VENDOR INFORMATION'!$B$13="Germany","n/a",Q346)</f>
        <v>0</v>
      </c>
      <c r="AN346" s="134">
        <f>IF('VENDOR INFORMATION'!$B$13="Germany","n/a",R346)</f>
        <v>0</v>
      </c>
      <c r="AO346" s="134">
        <f>IF('VENDOR INFORMATION'!$B$13="Germany","n/a",S346)</f>
        <v>0</v>
      </c>
      <c r="AP346" s="134">
        <f>IF('VENDOR INFORMATION'!$B$13="Germany","n/a",T346)</f>
        <v>0</v>
      </c>
      <c r="AQ346" s="134">
        <f>IF('VENDOR INFORMATION'!$B$13="Germany","n/a",U346)</f>
        <v>0</v>
      </c>
      <c r="AR346" s="134">
        <f>IF('VENDOR INFORMATION'!$B$13="Germany","n/a",V346)</f>
        <v>0</v>
      </c>
    </row>
    <row r="347" spans="1:44" s="107" customFormat="1" ht="25.9" customHeight="1">
      <c r="A347" s="105"/>
      <c r="B347" s="500" t="str">
        <f>IF('VENDOR INFORMATION'!$B$13="Germany","n/a",'Fields names'!$A$227)</f>
        <v>Shoulder</v>
      </c>
      <c r="C347" s="500"/>
      <c r="D347" s="109" t="s">
        <v>284</v>
      </c>
      <c r="E347" s="128"/>
      <c r="F347" s="128"/>
      <c r="G347" s="128"/>
      <c r="H347" s="128"/>
      <c r="I347" s="128"/>
      <c r="J347" s="128"/>
      <c r="K347" s="128"/>
      <c r="L347" s="128"/>
      <c r="M347" s="128"/>
      <c r="N347" s="128"/>
      <c r="O347" s="128"/>
      <c r="P347" s="128"/>
      <c r="Q347" s="128"/>
      <c r="R347" s="128"/>
      <c r="S347" s="128"/>
      <c r="T347" s="128"/>
      <c r="U347" s="128"/>
      <c r="V347" s="128"/>
      <c r="W347" s="151" t="str">
        <f>_xlfn.CONCAT(B347,$W$6,$E$6,$W$5,E347,$W$4,$F$6,$W$5,F347,$W$4,$G$6,$W$5,G347,$W$4,$H$6,$W$5,H347,$W$4,$I$6,$W$5,I347,$W$4,$J$6,$W$5,J347,$W$4,$K$6,$W$5,K347,$W$4,$L$6,$W$5,L347,$W$4,$M$6,$W$5,M347,$W$4,$N$6,$W$5,N347,$W$4,$O$6,$W$5,O347,$W$4,$P$6,$W$5,P347,$W$4,$Q$6,$W$5,Q347,$W$4,$R$6,$W$5,R347,$W$4,$S$6,$W$5,S347,$W$4,$T$6,$W$5,T347,$W$4,$U$6,$W$5,U347,$W$4,$V$6,$W$5,V347)</f>
        <v>Shoulder: / / / / / / / / / / / / / / / / / /</v>
      </c>
      <c r="X347" s="501" t="str">
        <f t="shared" si="51"/>
        <v>Shoulder</v>
      </c>
      <c r="Y347" s="502"/>
      <c r="Z347" s="141" t="str">
        <f t="shared" si="52"/>
        <v>Select</v>
      </c>
      <c r="AA347" s="135">
        <f>IF($D$4='drop down choices'!$EE$4,E347/2.54,IF($D$4='drop down choices'!$EE$5,E347*2.54,0))</f>
        <v>0</v>
      </c>
      <c r="AB347" s="135">
        <f>IF($D$4='drop down choices'!$EE$4,F347/2.54,IF($D$4='drop down choices'!$EE$5,F347*2.54,0))</f>
        <v>0</v>
      </c>
      <c r="AC347" s="135">
        <f>IF($D$4='drop down choices'!$EE$4,G347/2.54,IF($D$4='drop down choices'!$EE$5,G347*2.54,0))</f>
        <v>0</v>
      </c>
      <c r="AD347" s="135">
        <f>IF($D$4='drop down choices'!$EE$4,H347/2.54,IF($D$4='drop down choices'!$EE$5,H347*2.54,0))</f>
        <v>0</v>
      </c>
      <c r="AE347" s="135">
        <f>IF($D$4='drop down choices'!$EE$4,I347/2.54,IF($D$4='drop down choices'!$EE$5,I347*2.54,0))</f>
        <v>0</v>
      </c>
      <c r="AF347" s="135">
        <f>IF($D$4='drop down choices'!$EE$4,J347/2.54,IF($D$4='drop down choices'!$EE$5,J347*2.54,0))</f>
        <v>0</v>
      </c>
      <c r="AG347" s="135">
        <f>IF($D$4='drop down choices'!$EE$4,K347/2.54,IF($D$4='drop down choices'!$EE$5,K347*2.54,0))</f>
        <v>0</v>
      </c>
      <c r="AH347" s="135">
        <f>IF($D$4='drop down choices'!$EE$4,L347/2.54,IF($D$4='drop down choices'!$EE$5,L347*2.54,0))</f>
        <v>0</v>
      </c>
      <c r="AI347" s="135">
        <f>IF($D$4='drop down choices'!$EE$4,M347/2.54,IF($D$4='drop down choices'!$EE$5,M347*2.54,0))</f>
        <v>0</v>
      </c>
      <c r="AJ347" s="135">
        <f>IF($D$4='drop down choices'!$EE$4,N347/2.54,IF($D$4='drop down choices'!$EE$5,N347*2.54,0))</f>
        <v>0</v>
      </c>
      <c r="AK347" s="135">
        <f>IF($D$4='drop down choices'!$EE$4,O347/2.54,IF($D$4='drop down choices'!$EE$5,O347*2.54,0))</f>
        <v>0</v>
      </c>
      <c r="AL347" s="135">
        <f>IF($D$4='drop down choices'!$EE$4,P347/2.54,IF($D$4='drop down choices'!$EE$5,P347*2.54,0))</f>
        <v>0</v>
      </c>
      <c r="AM347" s="135">
        <f>IF($D$4='drop down choices'!$EE$4,Q347/2.54,IF($D$4='drop down choices'!$EE$5,Q347*2.54,0))</f>
        <v>0</v>
      </c>
      <c r="AN347" s="135">
        <f>IF($D$4='drop down choices'!$EE$4,R347/2.54,IF($D$4='drop down choices'!$EE$5,R347*2.54,0))</f>
        <v>0</v>
      </c>
      <c r="AO347" s="135">
        <f>IF($D$4='drop down choices'!$EE$4,S347/2.54,IF($D$4='drop down choices'!$EE$5,S347*2.54,0))</f>
        <v>0</v>
      </c>
      <c r="AP347" s="135">
        <f>IF($D$4='drop down choices'!$EE$4,T347/2.54,IF($D$4='drop down choices'!$EE$5,T347*2.54,0))</f>
        <v>0</v>
      </c>
      <c r="AQ347" s="135">
        <f>IF($D$4='drop down choices'!$EE$4,U347/2.54,IF($D$4='drop down choices'!$EE$5,U347*2.54,0))</f>
        <v>0</v>
      </c>
      <c r="AR347" s="135">
        <f>IF($D$4='drop down choices'!$EE$4,V347/2.54,IF($D$4='drop down choices'!$EE$5,V347*2.54,0))</f>
        <v>0</v>
      </c>
    </row>
    <row r="348" spans="1:44" s="107" customFormat="1" ht="25.9" customHeight="1">
      <c r="A348" s="105"/>
      <c r="B348" s="500" t="str">
        <f>IF('VENDOR INFORMATION'!$B$13="Germany","n/a",'Fields names'!$A$228)</f>
        <v>Chest/Bust</v>
      </c>
      <c r="C348" s="500"/>
      <c r="D348" s="109" t="s">
        <v>284</v>
      </c>
      <c r="E348" s="129"/>
      <c r="F348" s="129"/>
      <c r="G348" s="129"/>
      <c r="H348" s="129"/>
      <c r="I348" s="129"/>
      <c r="J348" s="129"/>
      <c r="K348" s="129"/>
      <c r="L348" s="129"/>
      <c r="M348" s="129"/>
      <c r="N348" s="129"/>
      <c r="O348" s="129"/>
      <c r="P348" s="129"/>
      <c r="Q348" s="129"/>
      <c r="R348" s="129"/>
      <c r="S348" s="129"/>
      <c r="T348" s="129"/>
      <c r="U348" s="129"/>
      <c r="V348" s="129"/>
      <c r="W348" s="151" t="str">
        <f t="shared" ref="W348:W355" si="53">_xlfn.CONCAT(B348,$W$6,$E$6,$W$5,E348,$W$4,$F$6,$W$5,F348,$W$4,$G$6,$W$5,G348,$W$4,$H$6,$W$5,H348,$W$4,$I$6,$W$5,I348,$W$4,$J$6,$W$5,J348,$W$4,$K$6,$W$5,K348,$W$4,$L$6,$W$5,L348,$W$4,$M$6,$W$5,M348,$W$4,$N$6,$W$5,N348,$W$4,$O$6,$W$5,O348,$W$4,$P$6,$W$5,P348,$W$4,$Q$6,$W$5,Q348,$W$4,$R$6,$W$5,R348,$W$4,$S$6,$W$5,S348,$W$4,$T$6,$W$5,T348,$W$4,$U$6,$W$5,U348,$W$4,$V$6,$W$5,V348)</f>
        <v>Chest/Bust: / / / / / / / / / / / / / / / / / /</v>
      </c>
      <c r="X348" s="501" t="str">
        <f t="shared" si="51"/>
        <v>Chest/Bust</v>
      </c>
      <c r="Y348" s="502"/>
      <c r="Z348" s="141" t="str">
        <f t="shared" si="52"/>
        <v>Select</v>
      </c>
      <c r="AA348" s="135">
        <f>IF($D$4='drop down choices'!$EE$4,E348/2.54,IF($D$4='drop down choices'!$EE$5,E348*2.54,0))</f>
        <v>0</v>
      </c>
      <c r="AB348" s="135">
        <f>IF($D$4='drop down choices'!$EE$4,F348/2.54,IF($D$4='drop down choices'!$EE$5,F348*2.54,0))</f>
        <v>0</v>
      </c>
      <c r="AC348" s="135">
        <f>IF($D$4='drop down choices'!$EE$4,G348/2.54,IF($D$4='drop down choices'!$EE$5,G348*2.54,0))</f>
        <v>0</v>
      </c>
      <c r="AD348" s="135">
        <f>IF($D$4='drop down choices'!$EE$4,H348/2.54,IF($D$4='drop down choices'!$EE$5,H348*2.54,0))</f>
        <v>0</v>
      </c>
      <c r="AE348" s="135">
        <f>IF($D$4='drop down choices'!$EE$4,I348/2.54,IF($D$4='drop down choices'!$EE$5,I348*2.54,0))</f>
        <v>0</v>
      </c>
      <c r="AF348" s="135">
        <f>IF($D$4='drop down choices'!$EE$4,J348/2.54,IF($D$4='drop down choices'!$EE$5,J348*2.54,0))</f>
        <v>0</v>
      </c>
      <c r="AG348" s="135">
        <f>IF($D$4='drop down choices'!$EE$4,K348/2.54,IF($D$4='drop down choices'!$EE$5,K348*2.54,0))</f>
        <v>0</v>
      </c>
      <c r="AH348" s="135">
        <f>IF($D$4='drop down choices'!$EE$4,L348/2.54,IF($D$4='drop down choices'!$EE$5,L348*2.54,0))</f>
        <v>0</v>
      </c>
      <c r="AI348" s="135">
        <f>IF($D$4='drop down choices'!$EE$4,M348/2.54,IF($D$4='drop down choices'!$EE$5,M348*2.54,0))</f>
        <v>0</v>
      </c>
      <c r="AJ348" s="135">
        <f>IF($D$4='drop down choices'!$EE$4,N348/2.54,IF($D$4='drop down choices'!$EE$5,N348*2.54,0))</f>
        <v>0</v>
      </c>
      <c r="AK348" s="135">
        <f>IF($D$4='drop down choices'!$EE$4,O348/2.54,IF($D$4='drop down choices'!$EE$5,O348*2.54,0))</f>
        <v>0</v>
      </c>
      <c r="AL348" s="135">
        <f>IF($D$4='drop down choices'!$EE$4,P348/2.54,IF($D$4='drop down choices'!$EE$5,P348*2.54,0))</f>
        <v>0</v>
      </c>
      <c r="AM348" s="135">
        <f>IF($D$4='drop down choices'!$EE$4,Q348/2.54,IF($D$4='drop down choices'!$EE$5,Q348*2.54,0))</f>
        <v>0</v>
      </c>
      <c r="AN348" s="135">
        <f>IF($D$4='drop down choices'!$EE$4,R348/2.54,IF($D$4='drop down choices'!$EE$5,R348*2.54,0))</f>
        <v>0</v>
      </c>
      <c r="AO348" s="135">
        <f>IF($D$4='drop down choices'!$EE$4,S348/2.54,IF($D$4='drop down choices'!$EE$5,S348*2.54,0))</f>
        <v>0</v>
      </c>
      <c r="AP348" s="135">
        <f>IF($D$4='drop down choices'!$EE$4,T348/2.54,IF($D$4='drop down choices'!$EE$5,T348*2.54,0))</f>
        <v>0</v>
      </c>
      <c r="AQ348" s="135">
        <f>IF($D$4='drop down choices'!$EE$4,U348/2.54,IF($D$4='drop down choices'!$EE$5,U348*2.54,0))</f>
        <v>0</v>
      </c>
      <c r="AR348" s="135">
        <f>IF($D$4='drop down choices'!$EE$4,V348/2.54,IF($D$4='drop down choices'!$EE$5,V348*2.54,0))</f>
        <v>0</v>
      </c>
    </row>
    <row r="349" spans="1:44" s="107" customFormat="1" ht="25.9" customHeight="1">
      <c r="A349" s="105"/>
      <c r="B349" s="500" t="str">
        <f>IF('VENDOR INFORMATION'!$B$13="Germany","n/a",'Fields names'!$A$229)</f>
        <v>Waist</v>
      </c>
      <c r="C349" s="500"/>
      <c r="D349" s="109" t="s">
        <v>284</v>
      </c>
      <c r="E349" s="129"/>
      <c r="F349" s="129"/>
      <c r="G349" s="129"/>
      <c r="H349" s="129"/>
      <c r="I349" s="129"/>
      <c r="J349" s="129"/>
      <c r="K349" s="129"/>
      <c r="L349" s="129"/>
      <c r="M349" s="129"/>
      <c r="N349" s="129"/>
      <c r="O349" s="129"/>
      <c r="P349" s="129"/>
      <c r="Q349" s="129"/>
      <c r="R349" s="129"/>
      <c r="S349" s="129"/>
      <c r="T349" s="129"/>
      <c r="U349" s="129"/>
      <c r="V349" s="129"/>
      <c r="W349" s="151" t="str">
        <f t="shared" si="53"/>
        <v>Waist: / / / / / / / / / / / / / / / / / /</v>
      </c>
      <c r="X349" s="501" t="str">
        <f t="shared" si="51"/>
        <v>Waist</v>
      </c>
      <c r="Y349" s="502"/>
      <c r="Z349" s="141" t="str">
        <f t="shared" si="52"/>
        <v>Select</v>
      </c>
      <c r="AA349" s="135">
        <f>IF($D$4='drop down choices'!$EE$4,E349/2.54,IF($D$4='drop down choices'!$EE$5,E349*2.54,0))</f>
        <v>0</v>
      </c>
      <c r="AB349" s="135">
        <f>IF($D$4='drop down choices'!$EE$4,F349/2.54,IF($D$4='drop down choices'!$EE$5,F349*2.54,0))</f>
        <v>0</v>
      </c>
      <c r="AC349" s="135">
        <f>IF($D$4='drop down choices'!$EE$4,G349/2.54,IF($D$4='drop down choices'!$EE$5,G349*2.54,0))</f>
        <v>0</v>
      </c>
      <c r="AD349" s="135">
        <f>IF($D$4='drop down choices'!$EE$4,H349/2.54,IF($D$4='drop down choices'!$EE$5,H349*2.54,0))</f>
        <v>0</v>
      </c>
      <c r="AE349" s="135">
        <f>IF($D$4='drop down choices'!$EE$4,I349/2.54,IF($D$4='drop down choices'!$EE$5,I349*2.54,0))</f>
        <v>0</v>
      </c>
      <c r="AF349" s="135">
        <f>IF($D$4='drop down choices'!$EE$4,J349/2.54,IF($D$4='drop down choices'!$EE$5,J349*2.54,0))</f>
        <v>0</v>
      </c>
      <c r="AG349" s="135">
        <f>IF($D$4='drop down choices'!$EE$4,K349/2.54,IF($D$4='drop down choices'!$EE$5,K349*2.54,0))</f>
        <v>0</v>
      </c>
      <c r="AH349" s="135">
        <f>IF($D$4='drop down choices'!$EE$4,L349/2.54,IF($D$4='drop down choices'!$EE$5,L349*2.54,0))</f>
        <v>0</v>
      </c>
      <c r="AI349" s="135">
        <f>IF($D$4='drop down choices'!$EE$4,M349/2.54,IF($D$4='drop down choices'!$EE$5,M349*2.54,0))</f>
        <v>0</v>
      </c>
      <c r="AJ349" s="135">
        <f>IF($D$4='drop down choices'!$EE$4,N349/2.54,IF($D$4='drop down choices'!$EE$5,N349*2.54,0))</f>
        <v>0</v>
      </c>
      <c r="AK349" s="135">
        <f>IF($D$4='drop down choices'!$EE$4,O349/2.54,IF($D$4='drop down choices'!$EE$5,O349*2.54,0))</f>
        <v>0</v>
      </c>
      <c r="AL349" s="135">
        <f>IF($D$4='drop down choices'!$EE$4,P349/2.54,IF($D$4='drop down choices'!$EE$5,P349*2.54,0))</f>
        <v>0</v>
      </c>
      <c r="AM349" s="135">
        <f>IF($D$4='drop down choices'!$EE$4,Q349/2.54,IF($D$4='drop down choices'!$EE$5,Q349*2.54,0))</f>
        <v>0</v>
      </c>
      <c r="AN349" s="135">
        <f>IF($D$4='drop down choices'!$EE$4,R349/2.54,IF($D$4='drop down choices'!$EE$5,R349*2.54,0))</f>
        <v>0</v>
      </c>
      <c r="AO349" s="135">
        <f>IF($D$4='drop down choices'!$EE$4,S349/2.54,IF($D$4='drop down choices'!$EE$5,S349*2.54,0))</f>
        <v>0</v>
      </c>
      <c r="AP349" s="135">
        <f>IF($D$4='drop down choices'!$EE$4,T349/2.54,IF($D$4='drop down choices'!$EE$5,T349*2.54,0))</f>
        <v>0</v>
      </c>
      <c r="AQ349" s="135">
        <f>IF($D$4='drop down choices'!$EE$4,U349/2.54,IF($D$4='drop down choices'!$EE$5,U349*2.54,0))</f>
        <v>0</v>
      </c>
      <c r="AR349" s="135">
        <f>IF($D$4='drop down choices'!$EE$4,V349/2.54,IF($D$4='drop down choices'!$EE$5,V349*2.54,0))</f>
        <v>0</v>
      </c>
    </row>
    <row r="350" spans="1:44" s="107" customFormat="1" ht="25.9" customHeight="1">
      <c r="A350" s="105"/>
      <c r="B350" s="500" t="str">
        <f>IF('VENDOR INFORMATION'!$B$13="Germany","n/a",'Fields names'!$A$230)</f>
        <v>Hip</v>
      </c>
      <c r="C350" s="500"/>
      <c r="D350" s="109" t="s">
        <v>284</v>
      </c>
      <c r="E350" s="129"/>
      <c r="F350" s="129"/>
      <c r="G350" s="129"/>
      <c r="H350" s="129"/>
      <c r="I350" s="129"/>
      <c r="J350" s="129"/>
      <c r="K350" s="129"/>
      <c r="L350" s="129"/>
      <c r="M350" s="129"/>
      <c r="N350" s="129"/>
      <c r="O350" s="129"/>
      <c r="P350" s="129"/>
      <c r="Q350" s="129"/>
      <c r="R350" s="129"/>
      <c r="S350" s="129"/>
      <c r="T350" s="129"/>
      <c r="U350" s="129"/>
      <c r="V350" s="129"/>
      <c r="W350" s="151" t="str">
        <f t="shared" si="53"/>
        <v>Hip: / / / / / / / / / / / / / / / / / /</v>
      </c>
      <c r="X350" s="501" t="str">
        <f t="shared" si="51"/>
        <v>Hip</v>
      </c>
      <c r="Y350" s="502"/>
      <c r="Z350" s="141" t="str">
        <f t="shared" si="52"/>
        <v>Select</v>
      </c>
      <c r="AA350" s="135">
        <f>IF($D$4='drop down choices'!$EE$4,E350/2.54,IF($D$4='drop down choices'!$EE$5,E350*2.54,0))</f>
        <v>0</v>
      </c>
      <c r="AB350" s="135">
        <f>IF($D$4='drop down choices'!$EE$4,F350/2.54,IF($D$4='drop down choices'!$EE$5,F350*2.54,0))</f>
        <v>0</v>
      </c>
      <c r="AC350" s="135">
        <f>IF($D$4='drop down choices'!$EE$4,G350/2.54,IF($D$4='drop down choices'!$EE$5,G350*2.54,0))</f>
        <v>0</v>
      </c>
      <c r="AD350" s="135">
        <f>IF($D$4='drop down choices'!$EE$4,H350/2.54,IF($D$4='drop down choices'!$EE$5,H350*2.54,0))</f>
        <v>0</v>
      </c>
      <c r="AE350" s="135">
        <f>IF($D$4='drop down choices'!$EE$4,I350/2.54,IF($D$4='drop down choices'!$EE$5,I350*2.54,0))</f>
        <v>0</v>
      </c>
      <c r="AF350" s="135">
        <f>IF($D$4='drop down choices'!$EE$4,J350/2.54,IF($D$4='drop down choices'!$EE$5,J350*2.54,0))</f>
        <v>0</v>
      </c>
      <c r="AG350" s="135">
        <f>IF($D$4='drop down choices'!$EE$4,K350/2.54,IF($D$4='drop down choices'!$EE$5,K350*2.54,0))</f>
        <v>0</v>
      </c>
      <c r="AH350" s="135">
        <f>IF($D$4='drop down choices'!$EE$4,L350/2.54,IF($D$4='drop down choices'!$EE$5,L350*2.54,0))</f>
        <v>0</v>
      </c>
      <c r="AI350" s="135">
        <f>IF($D$4='drop down choices'!$EE$4,M350/2.54,IF($D$4='drop down choices'!$EE$5,M350*2.54,0))</f>
        <v>0</v>
      </c>
      <c r="AJ350" s="135">
        <f>IF($D$4='drop down choices'!$EE$4,N350/2.54,IF($D$4='drop down choices'!$EE$5,N350*2.54,0))</f>
        <v>0</v>
      </c>
      <c r="AK350" s="135">
        <f>IF($D$4='drop down choices'!$EE$4,O350/2.54,IF($D$4='drop down choices'!$EE$5,O350*2.54,0))</f>
        <v>0</v>
      </c>
      <c r="AL350" s="135">
        <f>IF($D$4='drop down choices'!$EE$4,P350/2.54,IF($D$4='drop down choices'!$EE$5,P350*2.54,0))</f>
        <v>0</v>
      </c>
      <c r="AM350" s="135">
        <f>IF($D$4='drop down choices'!$EE$4,Q350/2.54,IF($D$4='drop down choices'!$EE$5,Q350*2.54,0))</f>
        <v>0</v>
      </c>
      <c r="AN350" s="135">
        <f>IF($D$4='drop down choices'!$EE$4,R350/2.54,IF($D$4='drop down choices'!$EE$5,R350*2.54,0))</f>
        <v>0</v>
      </c>
      <c r="AO350" s="135">
        <f>IF($D$4='drop down choices'!$EE$4,S350/2.54,IF($D$4='drop down choices'!$EE$5,S350*2.54,0))</f>
        <v>0</v>
      </c>
      <c r="AP350" s="135">
        <f>IF($D$4='drop down choices'!$EE$4,T350/2.54,IF($D$4='drop down choices'!$EE$5,T350*2.54,0))</f>
        <v>0</v>
      </c>
      <c r="AQ350" s="135">
        <f>IF($D$4='drop down choices'!$EE$4,U350/2.54,IF($D$4='drop down choices'!$EE$5,U350*2.54,0))</f>
        <v>0</v>
      </c>
      <c r="AR350" s="135">
        <f>IF($D$4='drop down choices'!$EE$4,V350/2.54,IF($D$4='drop down choices'!$EE$5,V350*2.54,0))</f>
        <v>0</v>
      </c>
    </row>
    <row r="351" spans="1:44" s="107" customFormat="1" ht="25.9" customHeight="1">
      <c r="A351" s="105"/>
      <c r="B351" s="500" t="str">
        <f>IF('VENDOR INFORMATION'!$B$13="Germany","n/a",'Fields names'!$A$231)</f>
        <v>Length</v>
      </c>
      <c r="C351" s="500"/>
      <c r="D351" s="109" t="s">
        <v>284</v>
      </c>
      <c r="E351" s="129"/>
      <c r="F351" s="129"/>
      <c r="G351" s="129"/>
      <c r="H351" s="129"/>
      <c r="I351" s="129"/>
      <c r="J351" s="129"/>
      <c r="K351" s="129"/>
      <c r="L351" s="129"/>
      <c r="M351" s="129"/>
      <c r="N351" s="129"/>
      <c r="O351" s="129"/>
      <c r="P351" s="129"/>
      <c r="Q351" s="129"/>
      <c r="R351" s="129"/>
      <c r="S351" s="129"/>
      <c r="T351" s="129"/>
      <c r="U351" s="129"/>
      <c r="V351" s="129"/>
      <c r="W351" s="151" t="str">
        <f t="shared" si="53"/>
        <v>Length: / / / / / / / / / / / / / / / / / /</v>
      </c>
      <c r="X351" s="501" t="str">
        <f t="shared" si="51"/>
        <v>Length</v>
      </c>
      <c r="Y351" s="502"/>
      <c r="Z351" s="141" t="str">
        <f t="shared" si="52"/>
        <v>Select</v>
      </c>
      <c r="AA351" s="135">
        <f>IF($D$4='drop down choices'!$EE$4,E351/2.54,IF($D$4='drop down choices'!$EE$5,E351*2.54,0))</f>
        <v>0</v>
      </c>
      <c r="AB351" s="135">
        <f>IF($D$4='drop down choices'!$EE$4,F351/2.54,IF($D$4='drop down choices'!$EE$5,F351*2.54,0))</f>
        <v>0</v>
      </c>
      <c r="AC351" s="135">
        <f>IF($D$4='drop down choices'!$EE$4,G351/2.54,IF($D$4='drop down choices'!$EE$5,G351*2.54,0))</f>
        <v>0</v>
      </c>
      <c r="AD351" s="135">
        <f>IF($D$4='drop down choices'!$EE$4,H351/2.54,IF($D$4='drop down choices'!$EE$5,H351*2.54,0))</f>
        <v>0</v>
      </c>
      <c r="AE351" s="135">
        <f>IF($D$4='drop down choices'!$EE$4,I351/2.54,IF($D$4='drop down choices'!$EE$5,I351*2.54,0))</f>
        <v>0</v>
      </c>
      <c r="AF351" s="135">
        <f>IF($D$4='drop down choices'!$EE$4,J351/2.54,IF($D$4='drop down choices'!$EE$5,J351*2.54,0))</f>
        <v>0</v>
      </c>
      <c r="AG351" s="135">
        <f>IF($D$4='drop down choices'!$EE$4,K351/2.54,IF($D$4='drop down choices'!$EE$5,K351*2.54,0))</f>
        <v>0</v>
      </c>
      <c r="AH351" s="135">
        <f>IF($D$4='drop down choices'!$EE$4,L351/2.54,IF($D$4='drop down choices'!$EE$5,L351*2.54,0))</f>
        <v>0</v>
      </c>
      <c r="AI351" s="135">
        <f>IF($D$4='drop down choices'!$EE$4,M351/2.54,IF($D$4='drop down choices'!$EE$5,M351*2.54,0))</f>
        <v>0</v>
      </c>
      <c r="AJ351" s="135">
        <f>IF($D$4='drop down choices'!$EE$4,N351/2.54,IF($D$4='drop down choices'!$EE$5,N351*2.54,0))</f>
        <v>0</v>
      </c>
      <c r="AK351" s="135">
        <f>IF($D$4='drop down choices'!$EE$4,O351/2.54,IF($D$4='drop down choices'!$EE$5,O351*2.54,0))</f>
        <v>0</v>
      </c>
      <c r="AL351" s="135">
        <f>IF($D$4='drop down choices'!$EE$4,P351/2.54,IF($D$4='drop down choices'!$EE$5,P351*2.54,0))</f>
        <v>0</v>
      </c>
      <c r="AM351" s="135">
        <f>IF($D$4='drop down choices'!$EE$4,Q351/2.54,IF($D$4='drop down choices'!$EE$5,Q351*2.54,0))</f>
        <v>0</v>
      </c>
      <c r="AN351" s="135">
        <f>IF($D$4='drop down choices'!$EE$4,R351/2.54,IF($D$4='drop down choices'!$EE$5,R351*2.54,0))</f>
        <v>0</v>
      </c>
      <c r="AO351" s="135">
        <f>IF($D$4='drop down choices'!$EE$4,S351/2.54,IF($D$4='drop down choices'!$EE$5,S351*2.54,0))</f>
        <v>0</v>
      </c>
      <c r="AP351" s="135">
        <f>IF($D$4='drop down choices'!$EE$4,T351/2.54,IF($D$4='drop down choices'!$EE$5,T351*2.54,0))</f>
        <v>0</v>
      </c>
      <c r="AQ351" s="135">
        <f>IF($D$4='drop down choices'!$EE$4,U351/2.54,IF($D$4='drop down choices'!$EE$5,U351*2.54,0))</f>
        <v>0</v>
      </c>
      <c r="AR351" s="135">
        <f>IF($D$4='drop down choices'!$EE$4,V351/2.54,IF($D$4='drop down choices'!$EE$5,V351*2.54,0))</f>
        <v>0</v>
      </c>
    </row>
    <row r="352" spans="1:44" s="107" customFormat="1" ht="25.9" customHeight="1">
      <c r="A352" s="105"/>
      <c r="B352" s="500" t="str">
        <f>IF('VENDOR INFORMATION'!$B$13="Germany","n/a",'Fields names'!$A$232)</f>
        <v>Sleeve length</v>
      </c>
      <c r="C352" s="500"/>
      <c r="D352" s="109" t="s">
        <v>284</v>
      </c>
      <c r="E352" s="129"/>
      <c r="F352" s="129"/>
      <c r="G352" s="129"/>
      <c r="H352" s="129"/>
      <c r="I352" s="129"/>
      <c r="J352" s="129"/>
      <c r="K352" s="129"/>
      <c r="L352" s="129"/>
      <c r="M352" s="129"/>
      <c r="N352" s="129"/>
      <c r="O352" s="129"/>
      <c r="P352" s="129"/>
      <c r="Q352" s="129"/>
      <c r="R352" s="129"/>
      <c r="S352" s="129"/>
      <c r="T352" s="129"/>
      <c r="U352" s="129"/>
      <c r="V352" s="129"/>
      <c r="W352" s="151" t="str">
        <f t="shared" si="53"/>
        <v>Sleeve length: / / / / / / / / / / / / / / / / / /</v>
      </c>
      <c r="X352" s="501" t="str">
        <f t="shared" si="51"/>
        <v>Sleeve length</v>
      </c>
      <c r="Y352" s="502"/>
      <c r="Z352" s="141" t="str">
        <f t="shared" si="52"/>
        <v>Select</v>
      </c>
      <c r="AA352" s="135">
        <f>IF($D$4='drop down choices'!$EE$4,E352/2.54,IF($D$4='drop down choices'!$EE$5,E352*2.54,0))</f>
        <v>0</v>
      </c>
      <c r="AB352" s="135">
        <f>IF($D$4='drop down choices'!$EE$4,F352/2.54,IF($D$4='drop down choices'!$EE$5,F352*2.54,0))</f>
        <v>0</v>
      </c>
      <c r="AC352" s="135">
        <f>IF($D$4='drop down choices'!$EE$4,G352/2.54,IF($D$4='drop down choices'!$EE$5,G352*2.54,0))</f>
        <v>0</v>
      </c>
      <c r="AD352" s="135">
        <f>IF($D$4='drop down choices'!$EE$4,H352/2.54,IF($D$4='drop down choices'!$EE$5,H352*2.54,0))</f>
        <v>0</v>
      </c>
      <c r="AE352" s="135">
        <f>IF($D$4='drop down choices'!$EE$4,I352/2.54,IF($D$4='drop down choices'!$EE$5,I352*2.54,0))</f>
        <v>0</v>
      </c>
      <c r="AF352" s="135">
        <f>IF($D$4='drop down choices'!$EE$4,J352/2.54,IF($D$4='drop down choices'!$EE$5,J352*2.54,0))</f>
        <v>0</v>
      </c>
      <c r="AG352" s="135">
        <f>IF($D$4='drop down choices'!$EE$4,K352/2.54,IF($D$4='drop down choices'!$EE$5,K352*2.54,0))</f>
        <v>0</v>
      </c>
      <c r="AH352" s="135">
        <f>IF($D$4='drop down choices'!$EE$4,L352/2.54,IF($D$4='drop down choices'!$EE$5,L352*2.54,0))</f>
        <v>0</v>
      </c>
      <c r="AI352" s="135">
        <f>IF($D$4='drop down choices'!$EE$4,M352/2.54,IF($D$4='drop down choices'!$EE$5,M352*2.54,0))</f>
        <v>0</v>
      </c>
      <c r="AJ352" s="135">
        <f>IF($D$4='drop down choices'!$EE$4,N352/2.54,IF($D$4='drop down choices'!$EE$5,N352*2.54,0))</f>
        <v>0</v>
      </c>
      <c r="AK352" s="135">
        <f>IF($D$4='drop down choices'!$EE$4,O352/2.54,IF($D$4='drop down choices'!$EE$5,O352*2.54,0))</f>
        <v>0</v>
      </c>
      <c r="AL352" s="135">
        <f>IF($D$4='drop down choices'!$EE$4,P352/2.54,IF($D$4='drop down choices'!$EE$5,P352*2.54,0))</f>
        <v>0</v>
      </c>
      <c r="AM352" s="135">
        <f>IF($D$4='drop down choices'!$EE$4,Q352/2.54,IF($D$4='drop down choices'!$EE$5,Q352*2.54,0))</f>
        <v>0</v>
      </c>
      <c r="AN352" s="135">
        <f>IF($D$4='drop down choices'!$EE$4,R352/2.54,IF($D$4='drop down choices'!$EE$5,R352*2.54,0))</f>
        <v>0</v>
      </c>
      <c r="AO352" s="135">
        <f>IF($D$4='drop down choices'!$EE$4,S352/2.54,IF($D$4='drop down choices'!$EE$5,S352*2.54,0))</f>
        <v>0</v>
      </c>
      <c r="AP352" s="135">
        <f>IF($D$4='drop down choices'!$EE$4,T352/2.54,IF($D$4='drop down choices'!$EE$5,T352*2.54,0))</f>
        <v>0</v>
      </c>
      <c r="AQ352" s="135">
        <f>IF($D$4='drop down choices'!$EE$4,U352/2.54,IF($D$4='drop down choices'!$EE$5,U352*2.54,0))</f>
        <v>0</v>
      </c>
      <c r="AR352" s="135">
        <f>IF($D$4='drop down choices'!$EE$4,V352/2.54,IF($D$4='drop down choices'!$EE$5,V352*2.54,0))</f>
        <v>0</v>
      </c>
    </row>
    <row r="353" spans="1:44" s="107" customFormat="1" ht="25.9" customHeight="1">
      <c r="A353" s="105"/>
      <c r="B353" s="500" t="str">
        <f>IF('VENDOR INFORMATION'!$B$13="Germany","n/a",'Fields names'!$A$233)</f>
        <v>Sweep</v>
      </c>
      <c r="C353" s="500"/>
      <c r="D353" s="109" t="s">
        <v>284</v>
      </c>
      <c r="E353" s="129"/>
      <c r="F353" s="129"/>
      <c r="G353" s="129"/>
      <c r="H353" s="129"/>
      <c r="I353" s="129"/>
      <c r="J353" s="129"/>
      <c r="K353" s="129"/>
      <c r="L353" s="129"/>
      <c r="M353" s="129"/>
      <c r="N353" s="129"/>
      <c r="O353" s="129"/>
      <c r="P353" s="129"/>
      <c r="Q353" s="129"/>
      <c r="R353" s="129"/>
      <c r="S353" s="129"/>
      <c r="T353" s="129"/>
      <c r="U353" s="129"/>
      <c r="V353" s="129"/>
      <c r="W353" s="151" t="str">
        <f t="shared" si="53"/>
        <v>Sweep: / / / / / / / / / / / / / / / / / /</v>
      </c>
      <c r="X353" s="501" t="str">
        <f t="shared" si="51"/>
        <v>Sweep</v>
      </c>
      <c r="Y353" s="502"/>
      <c r="Z353" s="141" t="str">
        <f t="shared" si="52"/>
        <v>Select</v>
      </c>
      <c r="AA353" s="135">
        <f>IF($D$4='drop down choices'!$EE$4,E353/2.54,IF($D$4='drop down choices'!$EE$5,E353*2.54,0))</f>
        <v>0</v>
      </c>
      <c r="AB353" s="135">
        <f>IF($D$4='drop down choices'!$EE$4,F353/2.54,IF($D$4='drop down choices'!$EE$5,F353*2.54,0))</f>
        <v>0</v>
      </c>
      <c r="AC353" s="135">
        <f>IF($D$4='drop down choices'!$EE$4,G353/2.54,IF($D$4='drop down choices'!$EE$5,G353*2.54,0))</f>
        <v>0</v>
      </c>
      <c r="AD353" s="135">
        <f>IF($D$4='drop down choices'!$EE$4,H353/2.54,IF($D$4='drop down choices'!$EE$5,H353*2.54,0))</f>
        <v>0</v>
      </c>
      <c r="AE353" s="135">
        <f>IF($D$4='drop down choices'!$EE$4,I353/2.54,IF($D$4='drop down choices'!$EE$5,I353*2.54,0))</f>
        <v>0</v>
      </c>
      <c r="AF353" s="135">
        <f>IF($D$4='drop down choices'!$EE$4,J353/2.54,IF($D$4='drop down choices'!$EE$5,J353*2.54,0))</f>
        <v>0</v>
      </c>
      <c r="AG353" s="135">
        <f>IF($D$4='drop down choices'!$EE$4,K353/2.54,IF($D$4='drop down choices'!$EE$5,K353*2.54,0))</f>
        <v>0</v>
      </c>
      <c r="AH353" s="135">
        <f>IF($D$4='drop down choices'!$EE$4,L353/2.54,IF($D$4='drop down choices'!$EE$5,L353*2.54,0))</f>
        <v>0</v>
      </c>
      <c r="AI353" s="135">
        <f>IF($D$4='drop down choices'!$EE$4,M353/2.54,IF($D$4='drop down choices'!$EE$5,M353*2.54,0))</f>
        <v>0</v>
      </c>
      <c r="AJ353" s="135">
        <f>IF($D$4='drop down choices'!$EE$4,N353/2.54,IF($D$4='drop down choices'!$EE$5,N353*2.54,0))</f>
        <v>0</v>
      </c>
      <c r="AK353" s="135">
        <f>IF($D$4='drop down choices'!$EE$4,O353/2.54,IF($D$4='drop down choices'!$EE$5,O353*2.54,0))</f>
        <v>0</v>
      </c>
      <c r="AL353" s="135">
        <f>IF($D$4='drop down choices'!$EE$4,P353/2.54,IF($D$4='drop down choices'!$EE$5,P353*2.54,0))</f>
        <v>0</v>
      </c>
      <c r="AM353" s="135">
        <f>IF($D$4='drop down choices'!$EE$4,Q353/2.54,IF($D$4='drop down choices'!$EE$5,Q353*2.54,0))</f>
        <v>0</v>
      </c>
      <c r="AN353" s="135">
        <f>IF($D$4='drop down choices'!$EE$4,R353/2.54,IF($D$4='drop down choices'!$EE$5,R353*2.54,0))</f>
        <v>0</v>
      </c>
      <c r="AO353" s="135">
        <f>IF($D$4='drop down choices'!$EE$4,S353/2.54,IF($D$4='drop down choices'!$EE$5,S353*2.54,0))</f>
        <v>0</v>
      </c>
      <c r="AP353" s="135">
        <f>IF($D$4='drop down choices'!$EE$4,T353/2.54,IF($D$4='drop down choices'!$EE$5,T353*2.54,0))</f>
        <v>0</v>
      </c>
      <c r="AQ353" s="135">
        <f>IF($D$4='drop down choices'!$EE$4,U353/2.54,IF($D$4='drop down choices'!$EE$5,U353*2.54,0))</f>
        <v>0</v>
      </c>
      <c r="AR353" s="135">
        <f>IF($D$4='drop down choices'!$EE$4,V353/2.54,IF($D$4='drop down choices'!$EE$5,V353*2.54,0))</f>
        <v>0</v>
      </c>
    </row>
    <row r="354" spans="1:44" s="107" customFormat="1" ht="25.9" customHeight="1">
      <c r="A354" s="105"/>
      <c r="B354" s="500" t="str">
        <f>IF('VENDOR INFORMATION'!$B$13="Germany","n/a",'Fields names'!$A$234)</f>
        <v>In Seam</v>
      </c>
      <c r="C354" s="500"/>
      <c r="D354" s="109" t="s">
        <v>284</v>
      </c>
      <c r="E354" s="129"/>
      <c r="F354" s="129"/>
      <c r="G354" s="129"/>
      <c r="H354" s="129"/>
      <c r="I354" s="129"/>
      <c r="J354" s="129"/>
      <c r="K354" s="129"/>
      <c r="L354" s="129"/>
      <c r="M354" s="129"/>
      <c r="N354" s="129"/>
      <c r="O354" s="129"/>
      <c r="P354" s="129"/>
      <c r="Q354" s="129"/>
      <c r="R354" s="129"/>
      <c r="S354" s="129"/>
      <c r="T354" s="129"/>
      <c r="U354" s="129"/>
      <c r="V354" s="129"/>
      <c r="W354" s="151" t="str">
        <f t="shared" si="53"/>
        <v>In Seam: / / / / / / / / / / / / / / / / / /</v>
      </c>
      <c r="X354" s="501" t="str">
        <f t="shared" si="51"/>
        <v>In Seam</v>
      </c>
      <c r="Y354" s="502"/>
      <c r="Z354" s="141" t="str">
        <f t="shared" si="52"/>
        <v>Select</v>
      </c>
      <c r="AA354" s="135">
        <f>IF($D$4='drop down choices'!$EE$4,E354/2.54,IF($D$4='drop down choices'!$EE$5,E354*2.54,0))</f>
        <v>0</v>
      </c>
      <c r="AB354" s="135">
        <f>IF($D$4='drop down choices'!$EE$4,F354/2.54,IF($D$4='drop down choices'!$EE$5,F354*2.54,0))</f>
        <v>0</v>
      </c>
      <c r="AC354" s="135">
        <f>IF($D$4='drop down choices'!$EE$4,G354/2.54,IF($D$4='drop down choices'!$EE$5,G354*2.54,0))</f>
        <v>0</v>
      </c>
      <c r="AD354" s="135">
        <f>IF($D$4='drop down choices'!$EE$4,H354/2.54,IF($D$4='drop down choices'!$EE$5,H354*2.54,0))</f>
        <v>0</v>
      </c>
      <c r="AE354" s="135">
        <f>IF($D$4='drop down choices'!$EE$4,I354/2.54,IF($D$4='drop down choices'!$EE$5,I354*2.54,0))</f>
        <v>0</v>
      </c>
      <c r="AF354" s="135">
        <f>IF($D$4='drop down choices'!$EE$4,J354/2.54,IF($D$4='drop down choices'!$EE$5,J354*2.54,0))</f>
        <v>0</v>
      </c>
      <c r="AG354" s="135">
        <f>IF($D$4='drop down choices'!$EE$4,K354/2.54,IF($D$4='drop down choices'!$EE$5,K354*2.54,0))</f>
        <v>0</v>
      </c>
      <c r="AH354" s="135">
        <f>IF($D$4='drop down choices'!$EE$4,L354/2.54,IF($D$4='drop down choices'!$EE$5,L354*2.54,0))</f>
        <v>0</v>
      </c>
      <c r="AI354" s="135">
        <f>IF($D$4='drop down choices'!$EE$4,M354/2.54,IF($D$4='drop down choices'!$EE$5,M354*2.54,0))</f>
        <v>0</v>
      </c>
      <c r="AJ354" s="135">
        <f>IF($D$4='drop down choices'!$EE$4,N354/2.54,IF($D$4='drop down choices'!$EE$5,N354*2.54,0))</f>
        <v>0</v>
      </c>
      <c r="AK354" s="135">
        <f>IF($D$4='drop down choices'!$EE$4,O354/2.54,IF($D$4='drop down choices'!$EE$5,O354*2.54,0))</f>
        <v>0</v>
      </c>
      <c r="AL354" s="135">
        <f>IF($D$4='drop down choices'!$EE$4,P354/2.54,IF($D$4='drop down choices'!$EE$5,P354*2.54,0))</f>
        <v>0</v>
      </c>
      <c r="AM354" s="135">
        <f>IF($D$4='drop down choices'!$EE$4,Q354/2.54,IF($D$4='drop down choices'!$EE$5,Q354*2.54,0))</f>
        <v>0</v>
      </c>
      <c r="AN354" s="135">
        <f>IF($D$4='drop down choices'!$EE$4,R354/2.54,IF($D$4='drop down choices'!$EE$5,R354*2.54,0))</f>
        <v>0</v>
      </c>
      <c r="AO354" s="135">
        <f>IF($D$4='drop down choices'!$EE$4,S354/2.54,IF($D$4='drop down choices'!$EE$5,S354*2.54,0))</f>
        <v>0</v>
      </c>
      <c r="AP354" s="135">
        <f>IF($D$4='drop down choices'!$EE$4,T354/2.54,IF($D$4='drop down choices'!$EE$5,T354*2.54,0))</f>
        <v>0</v>
      </c>
      <c r="AQ354" s="135">
        <f>IF($D$4='drop down choices'!$EE$4,U354/2.54,IF($D$4='drop down choices'!$EE$5,U354*2.54,0))</f>
        <v>0</v>
      </c>
      <c r="AR354" s="135">
        <f>IF($D$4='drop down choices'!$EE$4,V354/2.54,IF($D$4='drop down choices'!$EE$5,V354*2.54,0))</f>
        <v>0</v>
      </c>
    </row>
    <row r="355" spans="1:44" s="107" customFormat="1" ht="25.9" customHeight="1">
      <c r="A355" s="105"/>
      <c r="B355" s="500" t="str">
        <f>IF('VENDOR INFORMATION'!$B$13="Germany","n/a",'Fields names'!$A$235)</f>
        <v>Out Seam</v>
      </c>
      <c r="C355" s="500"/>
      <c r="D355" s="109" t="s">
        <v>284</v>
      </c>
      <c r="E355" s="130"/>
      <c r="F355" s="130"/>
      <c r="G355" s="130"/>
      <c r="H355" s="130"/>
      <c r="I355" s="130"/>
      <c r="J355" s="130"/>
      <c r="K355" s="130"/>
      <c r="L355" s="130"/>
      <c r="M355" s="130"/>
      <c r="N355" s="130"/>
      <c r="O355" s="130"/>
      <c r="P355" s="130"/>
      <c r="Q355" s="130"/>
      <c r="R355" s="130"/>
      <c r="S355" s="130"/>
      <c r="T355" s="130"/>
      <c r="U355" s="130"/>
      <c r="V355" s="130"/>
      <c r="W355" s="151" t="str">
        <f t="shared" si="53"/>
        <v>Out Seam: / / / / / / / / / / / / / / / / / /</v>
      </c>
      <c r="X355" s="501" t="str">
        <f t="shared" si="51"/>
        <v>Out Seam</v>
      </c>
      <c r="Y355" s="502"/>
      <c r="Z355" s="141" t="str">
        <f t="shared" si="52"/>
        <v>Select</v>
      </c>
      <c r="AA355" s="138">
        <f>IF($D$4='drop down choices'!$EE$4,E355/2.54,IF($D$4='drop down choices'!$EE$5,E355*2.54,0))</f>
        <v>0</v>
      </c>
      <c r="AB355" s="138">
        <f>IF($D$4='drop down choices'!$EE$4,F355/2.54,IF($D$4='drop down choices'!$EE$5,F355*2.54,0))</f>
        <v>0</v>
      </c>
      <c r="AC355" s="138">
        <f>IF($D$4='drop down choices'!$EE$4,G355/2.54,IF($D$4='drop down choices'!$EE$5,G355*2.54,0))</f>
        <v>0</v>
      </c>
      <c r="AD355" s="138">
        <f>IF($D$4='drop down choices'!$EE$4,H355/2.54,IF($D$4='drop down choices'!$EE$5,H355*2.54,0))</f>
        <v>0</v>
      </c>
      <c r="AE355" s="138">
        <f>IF($D$4='drop down choices'!$EE$4,I355/2.54,IF($D$4='drop down choices'!$EE$5,I355*2.54,0))</f>
        <v>0</v>
      </c>
      <c r="AF355" s="138">
        <f>IF($D$4='drop down choices'!$EE$4,J355/2.54,IF($D$4='drop down choices'!$EE$5,J355*2.54,0))</f>
        <v>0</v>
      </c>
      <c r="AG355" s="138">
        <f>IF($D$4='drop down choices'!$EE$4,K355/2.54,IF($D$4='drop down choices'!$EE$5,K355*2.54,0))</f>
        <v>0</v>
      </c>
      <c r="AH355" s="138">
        <f>IF($D$4='drop down choices'!$EE$4,L355/2.54,IF($D$4='drop down choices'!$EE$5,L355*2.54,0))</f>
        <v>0</v>
      </c>
      <c r="AI355" s="138">
        <f>IF($D$4='drop down choices'!$EE$4,M355/2.54,IF($D$4='drop down choices'!$EE$5,M355*2.54,0))</f>
        <v>0</v>
      </c>
      <c r="AJ355" s="138">
        <f>IF($D$4='drop down choices'!$EE$4,N355/2.54,IF($D$4='drop down choices'!$EE$5,N355*2.54,0))</f>
        <v>0</v>
      </c>
      <c r="AK355" s="138">
        <f>IF($D$4='drop down choices'!$EE$4,O355/2.54,IF($D$4='drop down choices'!$EE$5,O355*2.54,0))</f>
        <v>0</v>
      </c>
      <c r="AL355" s="138">
        <f>IF($D$4='drop down choices'!$EE$4,P355/2.54,IF($D$4='drop down choices'!$EE$5,P355*2.54,0))</f>
        <v>0</v>
      </c>
      <c r="AM355" s="138">
        <f>IF($D$4='drop down choices'!$EE$4,Q355/2.54,IF($D$4='drop down choices'!$EE$5,Q355*2.54,0))</f>
        <v>0</v>
      </c>
      <c r="AN355" s="138">
        <f>IF($D$4='drop down choices'!$EE$4,R355/2.54,IF($D$4='drop down choices'!$EE$5,R355*2.54,0))</f>
        <v>0</v>
      </c>
      <c r="AO355" s="138">
        <f>IF($D$4='drop down choices'!$EE$4,S355/2.54,IF($D$4='drop down choices'!$EE$5,S355*2.54,0))</f>
        <v>0</v>
      </c>
      <c r="AP355" s="138">
        <f>IF($D$4='drop down choices'!$EE$4,T355/2.54,IF($D$4='drop down choices'!$EE$5,T355*2.54,0))</f>
        <v>0</v>
      </c>
      <c r="AQ355" s="138">
        <f>IF($D$4='drop down choices'!$EE$4,U355/2.54,IF($D$4='drop down choices'!$EE$5,U355*2.54,0))</f>
        <v>0</v>
      </c>
      <c r="AR355" s="138">
        <f>IF($D$4='drop down choices'!$EE$4,V355/2.54,IF($D$4='drop down choices'!$EE$5,V355*2.54,0))</f>
        <v>0</v>
      </c>
    </row>
  </sheetData>
  <sheetProtection formatCells="0" formatColumns="0" formatRows="0" insertColumns="0" insertRows="0" insertHyperlinks="0" deleteColumns="0" deleteRows="0" sort="0" autoFilter="0"/>
  <mergeCells count="362">
    <mergeCell ref="B28:C28"/>
    <mergeCell ref="X28:Y28"/>
    <mergeCell ref="B15:C15"/>
    <mergeCell ref="B13:C13"/>
    <mergeCell ref="B14:C14"/>
    <mergeCell ref="X12:Y12"/>
    <mergeCell ref="X13:Y13"/>
    <mergeCell ref="X14:Y14"/>
    <mergeCell ref="X15:Y15"/>
    <mergeCell ref="B2:V2"/>
    <mergeCell ref="B3:V3"/>
    <mergeCell ref="B6:C6"/>
    <mergeCell ref="B7:C7"/>
    <mergeCell ref="B8:C8"/>
    <mergeCell ref="B9:C9"/>
    <mergeCell ref="B10:C10"/>
    <mergeCell ref="B11:C11"/>
    <mergeCell ref="B12:C12"/>
    <mergeCell ref="X6:Y6"/>
    <mergeCell ref="X7:Y7"/>
    <mergeCell ref="B49:C49"/>
    <mergeCell ref="X49:Y49"/>
    <mergeCell ref="B50:C50"/>
    <mergeCell ref="X50:Y50"/>
    <mergeCell ref="B51:C51"/>
    <mergeCell ref="X51:Y51"/>
    <mergeCell ref="B48:C48"/>
    <mergeCell ref="X48:Y48"/>
    <mergeCell ref="B29:C29"/>
    <mergeCell ref="X29:Y29"/>
    <mergeCell ref="B34:C34"/>
    <mergeCell ref="X34:Y34"/>
    <mergeCell ref="B35:C35"/>
    <mergeCell ref="X35:Y35"/>
    <mergeCell ref="X8:Y8"/>
    <mergeCell ref="X9:Y9"/>
    <mergeCell ref="X10:Y10"/>
    <mergeCell ref="X11:Y11"/>
    <mergeCell ref="B26:C26"/>
    <mergeCell ref="X26:Y26"/>
    <mergeCell ref="B27:C27"/>
    <mergeCell ref="X27:Y27"/>
    <mergeCell ref="B66:C66"/>
    <mergeCell ref="X66:Y66"/>
    <mergeCell ref="B67:C67"/>
    <mergeCell ref="X67:Y67"/>
    <mergeCell ref="B55:C55"/>
    <mergeCell ref="X55:Y55"/>
    <mergeCell ref="B52:C52"/>
    <mergeCell ref="X52:Y52"/>
    <mergeCell ref="B53:C53"/>
    <mergeCell ref="X53:Y53"/>
    <mergeCell ref="B54:C54"/>
    <mergeCell ref="X54:Y54"/>
    <mergeCell ref="B71:C71"/>
    <mergeCell ref="X71:Y71"/>
    <mergeCell ref="B73:C73"/>
    <mergeCell ref="X73:Y73"/>
    <mergeCell ref="B74:C74"/>
    <mergeCell ref="X74:Y74"/>
    <mergeCell ref="B75:C75"/>
    <mergeCell ref="X75:Y75"/>
    <mergeCell ref="B68:C68"/>
    <mergeCell ref="X68:Y68"/>
    <mergeCell ref="B69:C69"/>
    <mergeCell ref="X69:Y69"/>
    <mergeCell ref="B70:C70"/>
    <mergeCell ref="X70:Y70"/>
    <mergeCell ref="B91:C91"/>
    <mergeCell ref="X91:Y91"/>
    <mergeCell ref="B92:C92"/>
    <mergeCell ref="X92:Y92"/>
    <mergeCell ref="B93:C93"/>
    <mergeCell ref="X93:Y93"/>
    <mergeCell ref="B90:C90"/>
    <mergeCell ref="X90:Y90"/>
    <mergeCell ref="B86:C86"/>
    <mergeCell ref="X86:Y86"/>
    <mergeCell ref="B87:C87"/>
    <mergeCell ref="X87:Y87"/>
    <mergeCell ref="B88:C88"/>
    <mergeCell ref="X88:Y88"/>
    <mergeCell ref="B89:C89"/>
    <mergeCell ref="X89:Y89"/>
    <mergeCell ref="B107:C107"/>
    <mergeCell ref="X107:Y107"/>
    <mergeCell ref="B108:C108"/>
    <mergeCell ref="X108:Y108"/>
    <mergeCell ref="B109:C109"/>
    <mergeCell ref="X109:Y109"/>
    <mergeCell ref="B106:C106"/>
    <mergeCell ref="X106:Y106"/>
    <mergeCell ref="B94:C94"/>
    <mergeCell ref="X94:Y94"/>
    <mergeCell ref="B95:C95"/>
    <mergeCell ref="X95:Y95"/>
    <mergeCell ref="B113:C113"/>
    <mergeCell ref="X113:Y113"/>
    <mergeCell ref="B114:C114"/>
    <mergeCell ref="X114:Y114"/>
    <mergeCell ref="B115:C115"/>
    <mergeCell ref="X115:Y115"/>
    <mergeCell ref="B110:C110"/>
    <mergeCell ref="X110:Y110"/>
    <mergeCell ref="B111:C111"/>
    <mergeCell ref="X111:Y111"/>
    <mergeCell ref="B112:C112"/>
    <mergeCell ref="X112:Y112"/>
    <mergeCell ref="B126:C126"/>
    <mergeCell ref="X126:Y126"/>
    <mergeCell ref="B127:C127"/>
    <mergeCell ref="X127:Y127"/>
    <mergeCell ref="B132:C132"/>
    <mergeCell ref="X132:Y132"/>
    <mergeCell ref="B128:C128"/>
    <mergeCell ref="X128:Y128"/>
    <mergeCell ref="B129:C129"/>
    <mergeCell ref="X129:Y129"/>
    <mergeCell ref="B130:C130"/>
    <mergeCell ref="X130:Y130"/>
    <mergeCell ref="B131:C131"/>
    <mergeCell ref="X131:Y131"/>
    <mergeCell ref="B146:C146"/>
    <mergeCell ref="X146:Y146"/>
    <mergeCell ref="B147:C147"/>
    <mergeCell ref="X147:Y147"/>
    <mergeCell ref="B148:C148"/>
    <mergeCell ref="X148:Y148"/>
    <mergeCell ref="B133:C133"/>
    <mergeCell ref="X133:Y133"/>
    <mergeCell ref="B134:C134"/>
    <mergeCell ref="X134:Y134"/>
    <mergeCell ref="B135:C135"/>
    <mergeCell ref="X135:Y135"/>
    <mergeCell ref="B153:C153"/>
    <mergeCell ref="X153:Y153"/>
    <mergeCell ref="B154:C154"/>
    <mergeCell ref="X154:Y154"/>
    <mergeCell ref="B149:C149"/>
    <mergeCell ref="X149:Y149"/>
    <mergeCell ref="B150:C150"/>
    <mergeCell ref="X150:Y150"/>
    <mergeCell ref="B151:C151"/>
    <mergeCell ref="X151:Y151"/>
    <mergeCell ref="B166:C166"/>
    <mergeCell ref="X166:Y166"/>
    <mergeCell ref="B167:C167"/>
    <mergeCell ref="X167:Y167"/>
    <mergeCell ref="B168:C168"/>
    <mergeCell ref="X168:Y168"/>
    <mergeCell ref="B155:C155"/>
    <mergeCell ref="X155:Y155"/>
    <mergeCell ref="B30:C30"/>
    <mergeCell ref="X30:Y30"/>
    <mergeCell ref="B31:C31"/>
    <mergeCell ref="X31:Y31"/>
    <mergeCell ref="B32:C32"/>
    <mergeCell ref="X32:Y32"/>
    <mergeCell ref="B33:C33"/>
    <mergeCell ref="X33:Y33"/>
    <mergeCell ref="B46:C46"/>
    <mergeCell ref="X46:Y46"/>
    <mergeCell ref="B47:C47"/>
    <mergeCell ref="X47:Y47"/>
    <mergeCell ref="B72:C72"/>
    <mergeCell ref="X72:Y72"/>
    <mergeCell ref="B152:C152"/>
    <mergeCell ref="X152:Y152"/>
    <mergeCell ref="B172:C172"/>
    <mergeCell ref="X172:Y172"/>
    <mergeCell ref="B173:C173"/>
    <mergeCell ref="X173:Y173"/>
    <mergeCell ref="B174:C174"/>
    <mergeCell ref="X174:Y174"/>
    <mergeCell ref="B169:C169"/>
    <mergeCell ref="X169:Y169"/>
    <mergeCell ref="B170:C170"/>
    <mergeCell ref="X170:Y170"/>
    <mergeCell ref="B171:C171"/>
    <mergeCell ref="X171:Y171"/>
    <mergeCell ref="B188:C188"/>
    <mergeCell ref="X188:Y188"/>
    <mergeCell ref="B189:C189"/>
    <mergeCell ref="X189:Y189"/>
    <mergeCell ref="B190:C190"/>
    <mergeCell ref="X190:Y190"/>
    <mergeCell ref="B175:C175"/>
    <mergeCell ref="X175:Y175"/>
    <mergeCell ref="B186:C186"/>
    <mergeCell ref="X186:Y186"/>
    <mergeCell ref="B187:C187"/>
    <mergeCell ref="X187:Y187"/>
    <mergeCell ref="B194:C194"/>
    <mergeCell ref="X194:Y194"/>
    <mergeCell ref="B195:C195"/>
    <mergeCell ref="X195:Y195"/>
    <mergeCell ref="B206:C206"/>
    <mergeCell ref="X206:Y206"/>
    <mergeCell ref="B191:C191"/>
    <mergeCell ref="X191:Y191"/>
    <mergeCell ref="B192:C192"/>
    <mergeCell ref="X192:Y192"/>
    <mergeCell ref="B193:C193"/>
    <mergeCell ref="X193:Y193"/>
    <mergeCell ref="B210:C210"/>
    <mergeCell ref="X210:Y210"/>
    <mergeCell ref="B211:C211"/>
    <mergeCell ref="X211:Y211"/>
    <mergeCell ref="B212:C212"/>
    <mergeCell ref="X212:Y212"/>
    <mergeCell ref="B207:C207"/>
    <mergeCell ref="X207:Y207"/>
    <mergeCell ref="B208:C208"/>
    <mergeCell ref="X208:Y208"/>
    <mergeCell ref="B209:C209"/>
    <mergeCell ref="X209:Y209"/>
    <mergeCell ref="B226:C226"/>
    <mergeCell ref="X226:Y226"/>
    <mergeCell ref="B227:C227"/>
    <mergeCell ref="X227:Y227"/>
    <mergeCell ref="B228:C228"/>
    <mergeCell ref="X228:Y228"/>
    <mergeCell ref="B213:C213"/>
    <mergeCell ref="X213:Y213"/>
    <mergeCell ref="B214:C214"/>
    <mergeCell ref="X214:Y214"/>
    <mergeCell ref="B215:C215"/>
    <mergeCell ref="X215:Y215"/>
    <mergeCell ref="B232:C232"/>
    <mergeCell ref="X232:Y232"/>
    <mergeCell ref="B233:C233"/>
    <mergeCell ref="X233:Y233"/>
    <mergeCell ref="B234:C234"/>
    <mergeCell ref="X234:Y234"/>
    <mergeCell ref="B229:C229"/>
    <mergeCell ref="X229:Y229"/>
    <mergeCell ref="B230:C230"/>
    <mergeCell ref="X230:Y230"/>
    <mergeCell ref="B231:C231"/>
    <mergeCell ref="X231:Y231"/>
    <mergeCell ref="B248:C248"/>
    <mergeCell ref="X248:Y248"/>
    <mergeCell ref="B249:C249"/>
    <mergeCell ref="X249:Y249"/>
    <mergeCell ref="B250:C250"/>
    <mergeCell ref="X250:Y250"/>
    <mergeCell ref="B235:C235"/>
    <mergeCell ref="X235:Y235"/>
    <mergeCell ref="B246:C246"/>
    <mergeCell ref="X246:Y246"/>
    <mergeCell ref="B247:C247"/>
    <mergeCell ref="X247:Y247"/>
    <mergeCell ref="B254:C254"/>
    <mergeCell ref="X254:Y254"/>
    <mergeCell ref="B255:C255"/>
    <mergeCell ref="X255:Y255"/>
    <mergeCell ref="B266:C266"/>
    <mergeCell ref="X266:Y266"/>
    <mergeCell ref="B251:C251"/>
    <mergeCell ref="X251:Y251"/>
    <mergeCell ref="B252:C252"/>
    <mergeCell ref="X252:Y252"/>
    <mergeCell ref="B253:C253"/>
    <mergeCell ref="X253:Y253"/>
    <mergeCell ref="B270:C270"/>
    <mergeCell ref="X270:Y270"/>
    <mergeCell ref="B271:C271"/>
    <mergeCell ref="X271:Y271"/>
    <mergeCell ref="B272:C272"/>
    <mergeCell ref="X272:Y272"/>
    <mergeCell ref="B267:C267"/>
    <mergeCell ref="X267:Y267"/>
    <mergeCell ref="B268:C268"/>
    <mergeCell ref="X268:Y268"/>
    <mergeCell ref="B269:C269"/>
    <mergeCell ref="X269:Y269"/>
    <mergeCell ref="B286:C286"/>
    <mergeCell ref="X286:Y286"/>
    <mergeCell ref="B287:C287"/>
    <mergeCell ref="X287:Y287"/>
    <mergeCell ref="B288:C288"/>
    <mergeCell ref="X288:Y288"/>
    <mergeCell ref="B273:C273"/>
    <mergeCell ref="X273:Y273"/>
    <mergeCell ref="B274:C274"/>
    <mergeCell ref="X274:Y274"/>
    <mergeCell ref="B275:C275"/>
    <mergeCell ref="X275:Y275"/>
    <mergeCell ref="B292:C292"/>
    <mergeCell ref="X292:Y292"/>
    <mergeCell ref="B293:C293"/>
    <mergeCell ref="X293:Y293"/>
    <mergeCell ref="B294:C294"/>
    <mergeCell ref="X294:Y294"/>
    <mergeCell ref="B289:C289"/>
    <mergeCell ref="X289:Y289"/>
    <mergeCell ref="B290:C290"/>
    <mergeCell ref="X290:Y290"/>
    <mergeCell ref="B291:C291"/>
    <mergeCell ref="X291:Y291"/>
    <mergeCell ref="B308:C308"/>
    <mergeCell ref="X308:Y308"/>
    <mergeCell ref="B309:C309"/>
    <mergeCell ref="X309:Y309"/>
    <mergeCell ref="B310:C310"/>
    <mergeCell ref="X310:Y310"/>
    <mergeCell ref="B295:C295"/>
    <mergeCell ref="X295:Y295"/>
    <mergeCell ref="B306:C306"/>
    <mergeCell ref="X306:Y306"/>
    <mergeCell ref="B307:C307"/>
    <mergeCell ref="X307:Y307"/>
    <mergeCell ref="B314:C314"/>
    <mergeCell ref="X314:Y314"/>
    <mergeCell ref="B315:C315"/>
    <mergeCell ref="X315:Y315"/>
    <mergeCell ref="B326:C326"/>
    <mergeCell ref="X326:Y326"/>
    <mergeCell ref="B311:C311"/>
    <mergeCell ref="X311:Y311"/>
    <mergeCell ref="B312:C312"/>
    <mergeCell ref="X312:Y312"/>
    <mergeCell ref="B313:C313"/>
    <mergeCell ref="X313:Y313"/>
    <mergeCell ref="B330:C330"/>
    <mergeCell ref="X330:Y330"/>
    <mergeCell ref="B331:C331"/>
    <mergeCell ref="X331:Y331"/>
    <mergeCell ref="B332:C332"/>
    <mergeCell ref="X332:Y332"/>
    <mergeCell ref="B327:C327"/>
    <mergeCell ref="X327:Y327"/>
    <mergeCell ref="B328:C328"/>
    <mergeCell ref="X328:Y328"/>
    <mergeCell ref="B329:C329"/>
    <mergeCell ref="X329:Y329"/>
    <mergeCell ref="B346:C346"/>
    <mergeCell ref="X346:Y346"/>
    <mergeCell ref="B347:C347"/>
    <mergeCell ref="X347:Y347"/>
    <mergeCell ref="B348:C348"/>
    <mergeCell ref="X348:Y348"/>
    <mergeCell ref="B333:C333"/>
    <mergeCell ref="X333:Y333"/>
    <mergeCell ref="B334:C334"/>
    <mergeCell ref="X334:Y334"/>
    <mergeCell ref="B335:C335"/>
    <mergeCell ref="X335:Y335"/>
    <mergeCell ref="B355:C355"/>
    <mergeCell ref="X355:Y355"/>
    <mergeCell ref="B352:C352"/>
    <mergeCell ref="X352:Y352"/>
    <mergeCell ref="B353:C353"/>
    <mergeCell ref="X353:Y353"/>
    <mergeCell ref="B354:C354"/>
    <mergeCell ref="X354:Y354"/>
    <mergeCell ref="B349:C349"/>
    <mergeCell ref="X349:Y349"/>
    <mergeCell ref="B350:C350"/>
    <mergeCell ref="X350:Y350"/>
    <mergeCell ref="B351:C351"/>
    <mergeCell ref="X351:Y351"/>
  </mergeCells>
  <conditionalFormatting sqref="D4">
    <cfRule type="containsText" dxfId="123" priority="132" operator="containsText" text="select">
      <formula>NOT(ISERROR(SEARCH("select",D4)))</formula>
    </cfRule>
  </conditionalFormatting>
  <conditionalFormatting sqref="D7:D15">
    <cfRule type="containsText" dxfId="122" priority="122" operator="containsText" text="select">
      <formula>NOT(ISERROR(SEARCH("select",D7)))</formula>
    </cfRule>
  </conditionalFormatting>
  <conditionalFormatting sqref="D24">
    <cfRule type="containsText" dxfId="121" priority="72" operator="containsText" text="select">
      <formula>NOT(ISERROR(SEARCH("select",D24)))</formula>
    </cfRule>
  </conditionalFormatting>
  <conditionalFormatting sqref="D27:D35">
    <cfRule type="containsText" dxfId="120" priority="70" operator="containsText" text="select">
      <formula>NOT(ISERROR(SEARCH("select",D27)))</formula>
    </cfRule>
  </conditionalFormatting>
  <conditionalFormatting sqref="D44">
    <cfRule type="containsText" dxfId="119" priority="68" operator="containsText" text="select">
      <formula>NOT(ISERROR(SEARCH("select",D44)))</formula>
    </cfRule>
  </conditionalFormatting>
  <conditionalFormatting sqref="D47:D55">
    <cfRule type="containsText" dxfId="118" priority="66" operator="containsText" text="select">
      <formula>NOT(ISERROR(SEARCH("select",D47)))</formula>
    </cfRule>
  </conditionalFormatting>
  <conditionalFormatting sqref="D64">
    <cfRule type="containsText" dxfId="117" priority="60" operator="containsText" text="select">
      <formula>NOT(ISERROR(SEARCH("select",D64)))</formula>
    </cfRule>
  </conditionalFormatting>
  <conditionalFormatting sqref="D67:D75">
    <cfRule type="containsText" dxfId="116" priority="58" operator="containsText" text="select">
      <formula>NOT(ISERROR(SEARCH("select",D67)))</formula>
    </cfRule>
  </conditionalFormatting>
  <conditionalFormatting sqref="D84">
    <cfRule type="containsText" dxfId="115" priority="56" operator="containsText" text="select">
      <formula>NOT(ISERROR(SEARCH("select",D84)))</formula>
    </cfRule>
  </conditionalFormatting>
  <conditionalFormatting sqref="D87:D95">
    <cfRule type="containsText" dxfId="114" priority="54" operator="containsText" text="select">
      <formula>NOT(ISERROR(SEARCH("select",D87)))</formula>
    </cfRule>
  </conditionalFormatting>
  <conditionalFormatting sqref="D104">
    <cfRule type="containsText" dxfId="113" priority="52" operator="containsText" text="select">
      <formula>NOT(ISERROR(SEARCH("select",D104)))</formula>
    </cfRule>
  </conditionalFormatting>
  <conditionalFormatting sqref="D107:D115">
    <cfRule type="containsText" dxfId="112" priority="50" operator="containsText" text="select">
      <formula>NOT(ISERROR(SEARCH("select",D107)))</formula>
    </cfRule>
  </conditionalFormatting>
  <conditionalFormatting sqref="D124">
    <cfRule type="containsText" dxfId="111" priority="48" operator="containsText" text="select">
      <formula>NOT(ISERROR(SEARCH("select",D124)))</formula>
    </cfRule>
  </conditionalFormatting>
  <conditionalFormatting sqref="D127:D135">
    <cfRule type="containsText" dxfId="110" priority="46" operator="containsText" text="select">
      <formula>NOT(ISERROR(SEARCH("select",D127)))</formula>
    </cfRule>
  </conditionalFormatting>
  <conditionalFormatting sqref="D144">
    <cfRule type="containsText" dxfId="109" priority="44" operator="containsText" text="select">
      <formula>NOT(ISERROR(SEARCH("select",D144)))</formula>
    </cfRule>
  </conditionalFormatting>
  <conditionalFormatting sqref="D147:D155">
    <cfRule type="containsText" dxfId="108" priority="42" operator="containsText" text="select">
      <formula>NOT(ISERROR(SEARCH("select",D147)))</formula>
    </cfRule>
  </conditionalFormatting>
  <conditionalFormatting sqref="D164">
    <cfRule type="containsText" dxfId="107" priority="40" operator="containsText" text="select">
      <formula>NOT(ISERROR(SEARCH("select",D164)))</formula>
    </cfRule>
  </conditionalFormatting>
  <conditionalFormatting sqref="D167:D175">
    <cfRule type="containsText" dxfId="106" priority="38" operator="containsText" text="select">
      <formula>NOT(ISERROR(SEARCH("select",D167)))</formula>
    </cfRule>
  </conditionalFormatting>
  <conditionalFormatting sqref="D184">
    <cfRule type="containsText" dxfId="105" priority="36" operator="containsText" text="select">
      <formula>NOT(ISERROR(SEARCH("select",D184)))</formula>
    </cfRule>
  </conditionalFormatting>
  <conditionalFormatting sqref="D187:D195">
    <cfRule type="containsText" dxfId="104" priority="34" operator="containsText" text="select">
      <formula>NOT(ISERROR(SEARCH("select",D187)))</formula>
    </cfRule>
  </conditionalFormatting>
  <conditionalFormatting sqref="D204">
    <cfRule type="containsText" dxfId="103" priority="32" operator="containsText" text="select">
      <formula>NOT(ISERROR(SEARCH("select",D204)))</formula>
    </cfRule>
  </conditionalFormatting>
  <conditionalFormatting sqref="D207:D215">
    <cfRule type="containsText" dxfId="102" priority="30" operator="containsText" text="select">
      <formula>NOT(ISERROR(SEARCH("select",D207)))</formula>
    </cfRule>
  </conditionalFormatting>
  <conditionalFormatting sqref="D224">
    <cfRule type="containsText" dxfId="101" priority="28" operator="containsText" text="select">
      <formula>NOT(ISERROR(SEARCH("select",D224)))</formula>
    </cfRule>
  </conditionalFormatting>
  <conditionalFormatting sqref="D227:D235">
    <cfRule type="containsText" dxfId="100" priority="26" operator="containsText" text="select">
      <formula>NOT(ISERROR(SEARCH("select",D227)))</formula>
    </cfRule>
  </conditionalFormatting>
  <conditionalFormatting sqref="D244">
    <cfRule type="containsText" dxfId="99" priority="24" operator="containsText" text="select">
      <formula>NOT(ISERROR(SEARCH("select",D244)))</formula>
    </cfRule>
  </conditionalFormatting>
  <conditionalFormatting sqref="D247:D255">
    <cfRule type="containsText" dxfId="98" priority="22" operator="containsText" text="select">
      <formula>NOT(ISERROR(SEARCH("select",D247)))</formula>
    </cfRule>
  </conditionalFormatting>
  <conditionalFormatting sqref="D264">
    <cfRule type="containsText" dxfId="97" priority="20" operator="containsText" text="select">
      <formula>NOT(ISERROR(SEARCH("select",D264)))</formula>
    </cfRule>
  </conditionalFormatting>
  <conditionalFormatting sqref="D267:D275">
    <cfRule type="containsText" dxfId="96" priority="18" operator="containsText" text="select">
      <formula>NOT(ISERROR(SEARCH("select",D267)))</formula>
    </cfRule>
  </conditionalFormatting>
  <conditionalFormatting sqref="D284">
    <cfRule type="containsText" dxfId="95" priority="16" operator="containsText" text="select">
      <formula>NOT(ISERROR(SEARCH("select",D284)))</formula>
    </cfRule>
  </conditionalFormatting>
  <conditionalFormatting sqref="D287:D295">
    <cfRule type="containsText" dxfId="94" priority="14" operator="containsText" text="select">
      <formula>NOT(ISERROR(SEARCH("select",D287)))</formula>
    </cfRule>
  </conditionalFormatting>
  <conditionalFormatting sqref="D304">
    <cfRule type="containsText" dxfId="93" priority="12" operator="containsText" text="select">
      <formula>NOT(ISERROR(SEARCH("select",D304)))</formula>
    </cfRule>
  </conditionalFormatting>
  <conditionalFormatting sqref="D307:D315">
    <cfRule type="containsText" dxfId="92" priority="10" operator="containsText" text="select">
      <formula>NOT(ISERROR(SEARCH("select",D307)))</formula>
    </cfRule>
  </conditionalFormatting>
  <conditionalFormatting sqref="D324">
    <cfRule type="containsText" dxfId="91" priority="8" operator="containsText" text="select">
      <formula>NOT(ISERROR(SEARCH("select",D324)))</formula>
    </cfRule>
  </conditionalFormatting>
  <conditionalFormatting sqref="D327:D335">
    <cfRule type="containsText" dxfId="90" priority="6" operator="containsText" text="select">
      <formula>NOT(ISERROR(SEARCH("select",D327)))</formula>
    </cfRule>
  </conditionalFormatting>
  <conditionalFormatting sqref="D344">
    <cfRule type="containsText" dxfId="89" priority="4" operator="containsText" text="select">
      <formula>NOT(ISERROR(SEARCH("select",D344)))</formula>
    </cfRule>
  </conditionalFormatting>
  <conditionalFormatting sqref="D347:D355">
    <cfRule type="containsText" dxfId="88" priority="2" operator="containsText" text="select">
      <formula>NOT(ISERROR(SEARCH("select",D347)))</formula>
    </cfRule>
  </conditionalFormatting>
  <conditionalFormatting sqref="Z4">
    <cfRule type="containsText" dxfId="87" priority="130" operator="containsText" text="select">
      <formula>NOT(ISERROR(SEARCH("select",Z4)))</formula>
    </cfRule>
  </conditionalFormatting>
  <conditionalFormatting sqref="Z7:Z15">
    <cfRule type="containsText" dxfId="86" priority="113" operator="containsText" text="select">
      <formula>NOT(ISERROR(SEARCH("select",Z7)))</formula>
    </cfRule>
  </conditionalFormatting>
  <conditionalFormatting sqref="Z24">
    <cfRule type="containsText" dxfId="85" priority="71" operator="containsText" text="select">
      <formula>NOT(ISERROR(SEARCH("select",Z24)))</formula>
    </cfRule>
  </conditionalFormatting>
  <conditionalFormatting sqref="Z27:Z35">
    <cfRule type="containsText" dxfId="84" priority="69" operator="containsText" text="select">
      <formula>NOT(ISERROR(SEARCH("select",Z27)))</formula>
    </cfRule>
  </conditionalFormatting>
  <conditionalFormatting sqref="Z44">
    <cfRule type="containsText" dxfId="83" priority="67" operator="containsText" text="select">
      <formula>NOT(ISERROR(SEARCH("select",Z44)))</formula>
    </cfRule>
  </conditionalFormatting>
  <conditionalFormatting sqref="Z47:Z55">
    <cfRule type="containsText" dxfId="82" priority="65" operator="containsText" text="select">
      <formula>NOT(ISERROR(SEARCH("select",Z47)))</formula>
    </cfRule>
  </conditionalFormatting>
  <conditionalFormatting sqref="Z64">
    <cfRule type="containsText" dxfId="81" priority="59" operator="containsText" text="select">
      <formula>NOT(ISERROR(SEARCH("select",Z64)))</formula>
    </cfRule>
  </conditionalFormatting>
  <conditionalFormatting sqref="Z67:Z75">
    <cfRule type="containsText" dxfId="80" priority="57" operator="containsText" text="select">
      <formula>NOT(ISERROR(SEARCH("select",Z67)))</formula>
    </cfRule>
  </conditionalFormatting>
  <conditionalFormatting sqref="Z84">
    <cfRule type="containsText" dxfId="79" priority="55" operator="containsText" text="select">
      <formula>NOT(ISERROR(SEARCH("select",Z84)))</formula>
    </cfRule>
  </conditionalFormatting>
  <conditionalFormatting sqref="Z87:Z95">
    <cfRule type="containsText" dxfId="78" priority="53" operator="containsText" text="select">
      <formula>NOT(ISERROR(SEARCH("select",Z87)))</formula>
    </cfRule>
  </conditionalFormatting>
  <conditionalFormatting sqref="Z104">
    <cfRule type="containsText" dxfId="77" priority="51" operator="containsText" text="select">
      <formula>NOT(ISERROR(SEARCH("select",Z104)))</formula>
    </cfRule>
  </conditionalFormatting>
  <conditionalFormatting sqref="Z107:Z115">
    <cfRule type="containsText" dxfId="76" priority="49" operator="containsText" text="select">
      <formula>NOT(ISERROR(SEARCH("select",Z107)))</formula>
    </cfRule>
  </conditionalFormatting>
  <conditionalFormatting sqref="Z124">
    <cfRule type="containsText" dxfId="75" priority="47" operator="containsText" text="select">
      <formula>NOT(ISERROR(SEARCH("select",Z124)))</formula>
    </cfRule>
  </conditionalFormatting>
  <conditionalFormatting sqref="Z127:Z135">
    <cfRule type="containsText" dxfId="74" priority="45" operator="containsText" text="select">
      <formula>NOT(ISERROR(SEARCH("select",Z127)))</formula>
    </cfRule>
  </conditionalFormatting>
  <conditionalFormatting sqref="Z144">
    <cfRule type="containsText" dxfId="73" priority="43" operator="containsText" text="select">
      <formula>NOT(ISERROR(SEARCH("select",Z144)))</formula>
    </cfRule>
  </conditionalFormatting>
  <conditionalFormatting sqref="Z147:Z155">
    <cfRule type="containsText" dxfId="72" priority="41" operator="containsText" text="select">
      <formula>NOT(ISERROR(SEARCH("select",Z147)))</formula>
    </cfRule>
  </conditionalFormatting>
  <conditionalFormatting sqref="Z164">
    <cfRule type="containsText" dxfId="71" priority="39" operator="containsText" text="select">
      <formula>NOT(ISERROR(SEARCH("select",Z164)))</formula>
    </cfRule>
  </conditionalFormatting>
  <conditionalFormatting sqref="Z167:Z175">
    <cfRule type="containsText" dxfId="70" priority="37" operator="containsText" text="select">
      <formula>NOT(ISERROR(SEARCH("select",Z167)))</formula>
    </cfRule>
  </conditionalFormatting>
  <conditionalFormatting sqref="Z184">
    <cfRule type="containsText" dxfId="69" priority="35" operator="containsText" text="select">
      <formula>NOT(ISERROR(SEARCH("select",Z184)))</formula>
    </cfRule>
  </conditionalFormatting>
  <conditionalFormatting sqref="Z187:Z195">
    <cfRule type="containsText" dxfId="68" priority="33" operator="containsText" text="select">
      <formula>NOT(ISERROR(SEARCH("select",Z187)))</formula>
    </cfRule>
  </conditionalFormatting>
  <conditionalFormatting sqref="Z204">
    <cfRule type="containsText" dxfId="67" priority="31" operator="containsText" text="select">
      <formula>NOT(ISERROR(SEARCH("select",Z204)))</formula>
    </cfRule>
  </conditionalFormatting>
  <conditionalFormatting sqref="Z207:Z215">
    <cfRule type="containsText" dxfId="66" priority="29" operator="containsText" text="select">
      <formula>NOT(ISERROR(SEARCH("select",Z207)))</formula>
    </cfRule>
  </conditionalFormatting>
  <conditionalFormatting sqref="Z224">
    <cfRule type="containsText" dxfId="65" priority="27" operator="containsText" text="select">
      <formula>NOT(ISERROR(SEARCH("select",Z224)))</formula>
    </cfRule>
  </conditionalFormatting>
  <conditionalFormatting sqref="Z227:Z235">
    <cfRule type="containsText" dxfId="64" priority="25" operator="containsText" text="select">
      <formula>NOT(ISERROR(SEARCH("select",Z227)))</formula>
    </cfRule>
  </conditionalFormatting>
  <conditionalFormatting sqref="Z244">
    <cfRule type="containsText" dxfId="63" priority="23" operator="containsText" text="select">
      <formula>NOT(ISERROR(SEARCH("select",Z244)))</formula>
    </cfRule>
  </conditionalFormatting>
  <conditionalFormatting sqref="Z247:Z255">
    <cfRule type="containsText" dxfId="62" priority="21" operator="containsText" text="select">
      <formula>NOT(ISERROR(SEARCH("select",Z247)))</formula>
    </cfRule>
  </conditionalFormatting>
  <conditionalFormatting sqref="Z264">
    <cfRule type="containsText" dxfId="61" priority="19" operator="containsText" text="select">
      <formula>NOT(ISERROR(SEARCH("select",Z264)))</formula>
    </cfRule>
  </conditionalFormatting>
  <conditionalFormatting sqref="Z267:Z275">
    <cfRule type="containsText" dxfId="60" priority="17" operator="containsText" text="select">
      <formula>NOT(ISERROR(SEARCH("select",Z267)))</formula>
    </cfRule>
  </conditionalFormatting>
  <conditionalFormatting sqref="Z284">
    <cfRule type="containsText" dxfId="59" priority="15" operator="containsText" text="select">
      <formula>NOT(ISERROR(SEARCH("select",Z284)))</formula>
    </cfRule>
  </conditionalFormatting>
  <conditionalFormatting sqref="Z287:Z295">
    <cfRule type="containsText" dxfId="58" priority="13" operator="containsText" text="select">
      <formula>NOT(ISERROR(SEARCH("select",Z287)))</formula>
    </cfRule>
  </conditionalFormatting>
  <conditionalFormatting sqref="Z304">
    <cfRule type="containsText" dxfId="57" priority="11" operator="containsText" text="select">
      <formula>NOT(ISERROR(SEARCH("select",Z304)))</formula>
    </cfRule>
  </conditionalFormatting>
  <conditionalFormatting sqref="Z307:Z315">
    <cfRule type="containsText" dxfId="56" priority="9" operator="containsText" text="select">
      <formula>NOT(ISERROR(SEARCH("select",Z307)))</formula>
    </cfRule>
  </conditionalFormatting>
  <conditionalFormatting sqref="Z324">
    <cfRule type="containsText" dxfId="55" priority="7" operator="containsText" text="select">
      <formula>NOT(ISERROR(SEARCH("select",Z324)))</formula>
    </cfRule>
  </conditionalFormatting>
  <conditionalFormatting sqref="Z327:Z335">
    <cfRule type="containsText" dxfId="54" priority="5" operator="containsText" text="select">
      <formula>NOT(ISERROR(SEARCH("select",Z327)))</formula>
    </cfRule>
  </conditionalFormatting>
  <conditionalFormatting sqref="Z344">
    <cfRule type="containsText" dxfId="53" priority="3" operator="containsText" text="select">
      <formula>NOT(ISERROR(SEARCH("select",Z344)))</formula>
    </cfRule>
  </conditionalFormatting>
  <conditionalFormatting sqref="Z347:Z355">
    <cfRule type="containsText" dxfId="52" priority="1" operator="containsText" text="select">
      <formula>NOT(ISERROR(SEARCH("select",Z347)))</formula>
    </cfRule>
  </conditionalFormatting>
  <pageMargins left="0.25" right="0.25" top="0.75" bottom="0.75" header="0.3" footer="0.3"/>
  <pageSetup paperSize="9" scale="68"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14DC7FA3-88F0-4950-803D-28089F9CA519}">
          <x14:formula1>
            <xm:f>'drop down choices'!$DZ$3:$DZ$5</xm:f>
          </x14:formula1>
          <xm:sqref>D7:D15 D27:D35 D47:D55 D67:D75 D87:D95 D107:D115 D127:D135 D147:D155 D167:D175 D187:D195 D207:D215 D227:D235 D247:D255 D267:D275 D287:D295 D307:D315 D327:D335 D347:D355</xm:sqref>
        </x14:dataValidation>
        <x14:dataValidation type="list" allowBlank="1" showInputMessage="1" showErrorMessage="1" xr:uid="{CF98FF3F-0338-43FC-ACA6-AD168D49A0D4}">
          <x14:formula1>
            <xm:f>'drop down choices'!$EE$3:$EE$5</xm:f>
          </x14:formula1>
          <xm:sqref>D4 D24 D44 D64 D84 D104 D124 D144 D164 D184 D204 D224 D244 D264 D284 D304 D324 D344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9629-FC61-4444-BDF8-3F8544E758F3}">
  <sheetPr>
    <tabColor rgb="FFFFFF00"/>
    <pageSetUpPr fitToPage="1"/>
  </sheetPr>
  <dimension ref="A1:V84"/>
  <sheetViews>
    <sheetView workbookViewId="0">
      <selection activeCell="B3" sqref="B3:B12"/>
    </sheetView>
  </sheetViews>
  <sheetFormatPr defaultColWidth="11.140625" defaultRowHeight="15.75"/>
  <cols>
    <col min="1" max="1" width="2.140625" style="15" customWidth="1"/>
    <col min="2" max="2" width="33.28515625" style="327" customWidth="1"/>
    <col min="3" max="3" width="2.28515625" style="15" customWidth="1"/>
    <col min="4" max="4" width="33.28515625" style="327" customWidth="1"/>
    <col min="5" max="5" width="2.28515625" style="15" customWidth="1"/>
    <col min="6" max="6" width="33.28515625" style="327" customWidth="1"/>
    <col min="7" max="7" width="2.28515625" style="15" customWidth="1"/>
    <col min="8" max="8" width="33.28515625" style="327" customWidth="1"/>
    <col min="9" max="9" width="2.28515625" style="15" customWidth="1"/>
    <col min="10" max="10" width="33.28515625" style="327" customWidth="1"/>
    <col min="11" max="11" width="1.5703125" style="16" customWidth="1"/>
    <col min="12" max="12" width="47" style="15" customWidth="1"/>
    <col min="13" max="100" width="7" style="15" customWidth="1"/>
    <col min="101" max="16384" width="11.140625" style="15"/>
  </cols>
  <sheetData>
    <row r="1" spans="1:22">
      <c r="A1" s="102"/>
      <c r="B1" s="325"/>
      <c r="C1" s="102"/>
      <c r="D1" s="325"/>
      <c r="E1" s="102"/>
      <c r="F1" s="325"/>
      <c r="G1" s="102"/>
      <c r="H1" s="325"/>
      <c r="I1" s="102"/>
      <c r="J1" s="325"/>
      <c r="K1" s="102"/>
      <c r="L1" s="51"/>
      <c r="M1" s="51"/>
      <c r="N1" s="51"/>
      <c r="O1" s="51"/>
      <c r="P1" s="51"/>
      <c r="Q1" s="51"/>
      <c r="R1" s="51"/>
      <c r="S1" s="51"/>
      <c r="T1" s="51"/>
      <c r="U1" s="51"/>
    </row>
    <row r="2" spans="1:22">
      <c r="A2" s="102"/>
      <c r="B2" s="326">
        <f>'PRODUCT INFORMATION'!$A$3</f>
        <v>0</v>
      </c>
      <c r="C2" s="102"/>
      <c r="D2" s="326">
        <f>'PRODUCT INFORMATION'!$A$3</f>
        <v>0</v>
      </c>
      <c r="E2" s="102"/>
      <c r="F2" s="326">
        <f>'PRODUCT INFORMATION'!$A$3</f>
        <v>0</v>
      </c>
      <c r="G2" s="102"/>
      <c r="H2" s="326">
        <f>'PRODUCT INFORMATION'!$A$3</f>
        <v>0</v>
      </c>
      <c r="I2" s="102"/>
      <c r="J2" s="326">
        <f>'PRODUCT INFORMATION'!$A$3</f>
        <v>0</v>
      </c>
      <c r="K2" s="102"/>
      <c r="L2" s="55" t="str">
        <f>'Fields names'!A269</f>
        <v>IMAGES</v>
      </c>
      <c r="M2" s="55"/>
      <c r="N2" s="31"/>
      <c r="O2" s="31"/>
      <c r="P2" s="31"/>
      <c r="Q2" s="31"/>
      <c r="R2" s="45"/>
      <c r="S2" s="45"/>
      <c r="T2" s="31"/>
      <c r="U2" s="31"/>
      <c r="V2" s="31"/>
    </row>
    <row r="3" spans="1:22" ht="22.15" customHeight="1">
      <c r="A3" s="102"/>
      <c r="B3" s="512"/>
      <c r="C3" s="102"/>
      <c r="D3" s="512"/>
      <c r="E3" s="102"/>
      <c r="F3" s="512"/>
      <c r="G3" s="102"/>
      <c r="H3" s="512"/>
      <c r="I3" s="102"/>
      <c r="J3" s="512"/>
      <c r="K3" s="102"/>
      <c r="L3" s="511" t="str">
        <f>CONCATENATE("&lt;== ",instructions!A100)</f>
        <v>&lt;== Please insert photos to provide all relevant item details. Use the headings or individually name the inserted photo. In the case of sets, use the spaces to insert the photos of each component when the overall photos of the article do not allow the correct identification of all the components.</v>
      </c>
      <c r="M3" s="511"/>
      <c r="N3" s="511"/>
      <c r="O3" s="511"/>
      <c r="P3" s="511"/>
      <c r="Q3" s="511"/>
      <c r="R3" s="511"/>
      <c r="S3" s="511"/>
      <c r="T3" s="511"/>
      <c r="U3" s="511"/>
      <c r="V3" s="511"/>
    </row>
    <row r="4" spans="1:22" ht="22.15" customHeight="1">
      <c r="A4" s="102"/>
      <c r="B4" s="513"/>
      <c r="C4" s="102"/>
      <c r="D4" s="513"/>
      <c r="E4" s="102"/>
      <c r="F4" s="513"/>
      <c r="G4" s="102"/>
      <c r="H4" s="513"/>
      <c r="I4" s="102"/>
      <c r="J4" s="513"/>
      <c r="K4" s="102"/>
      <c r="L4" s="511"/>
      <c r="M4" s="511"/>
      <c r="N4" s="511"/>
      <c r="O4" s="511"/>
      <c r="P4" s="511"/>
      <c r="Q4" s="511"/>
      <c r="R4" s="511"/>
      <c r="S4" s="511"/>
      <c r="T4" s="511"/>
      <c r="U4" s="511"/>
      <c r="V4" s="511"/>
    </row>
    <row r="5" spans="1:22" ht="22.15" customHeight="1">
      <c r="A5" s="102"/>
      <c r="B5" s="513"/>
      <c r="C5" s="102"/>
      <c r="D5" s="513"/>
      <c r="E5" s="102"/>
      <c r="F5" s="513"/>
      <c r="G5" s="102"/>
      <c r="H5" s="513"/>
      <c r="I5" s="102"/>
      <c r="J5" s="513"/>
      <c r="K5" s="102"/>
      <c r="L5" s="511"/>
      <c r="M5" s="511"/>
      <c r="N5" s="511"/>
      <c r="O5" s="511"/>
      <c r="P5" s="511"/>
      <c r="Q5" s="511"/>
      <c r="R5" s="511"/>
      <c r="S5" s="511"/>
      <c r="T5" s="511"/>
      <c r="U5" s="511"/>
      <c r="V5" s="511"/>
    </row>
    <row r="6" spans="1:22" ht="22.15" customHeight="1">
      <c r="A6" s="102"/>
      <c r="B6" s="513"/>
      <c r="C6" s="102"/>
      <c r="D6" s="513"/>
      <c r="E6" s="102"/>
      <c r="F6" s="513"/>
      <c r="G6" s="102"/>
      <c r="H6" s="513"/>
      <c r="I6" s="102"/>
      <c r="J6" s="513"/>
      <c r="K6" s="102"/>
      <c r="L6" s="511"/>
      <c r="M6" s="511"/>
      <c r="N6" s="511"/>
      <c r="O6" s="511"/>
      <c r="P6" s="511"/>
      <c r="Q6" s="511"/>
      <c r="R6" s="511"/>
      <c r="S6" s="511"/>
      <c r="T6" s="511"/>
      <c r="U6" s="511"/>
      <c r="V6" s="511"/>
    </row>
    <row r="7" spans="1:22" ht="22.15" customHeight="1">
      <c r="A7" s="102"/>
      <c r="B7" s="513"/>
      <c r="C7" s="102"/>
      <c r="D7" s="513"/>
      <c r="E7" s="102"/>
      <c r="F7" s="513"/>
      <c r="G7" s="102"/>
      <c r="H7" s="513"/>
      <c r="I7" s="102"/>
      <c r="J7" s="513"/>
      <c r="K7" s="102"/>
      <c r="L7" s="125" t="str">
        <f>instructions!A101</f>
        <v>Minimum requirement for photos (this may vary based on product group):</v>
      </c>
      <c r="M7" s="119"/>
      <c r="N7" s="119"/>
      <c r="O7" s="119"/>
      <c r="P7" s="119"/>
      <c r="Q7" s="119"/>
      <c r="R7" s="119"/>
      <c r="S7" s="119"/>
      <c r="T7" s="119"/>
      <c r="U7" s="119"/>
      <c r="V7" s="119"/>
    </row>
    <row r="8" spans="1:22" ht="22.15" customHeight="1">
      <c r="A8" s="102"/>
      <c r="B8" s="513"/>
      <c r="C8" s="102"/>
      <c r="D8" s="513"/>
      <c r="E8" s="102"/>
      <c r="F8" s="513"/>
      <c r="G8" s="102"/>
      <c r="H8" s="513"/>
      <c r="I8" s="102"/>
      <c r="J8" s="513"/>
      <c r="K8" s="102"/>
      <c r="L8" s="119" t="str">
        <f>CONCATENATE("- ",'Fields names'!A270)</f>
        <v>- Front / Upper side</v>
      </c>
      <c r="M8" s="119"/>
      <c r="N8" s="119"/>
      <c r="O8" s="119"/>
      <c r="P8" s="119"/>
      <c r="Q8" s="119"/>
      <c r="R8" s="119"/>
      <c r="S8" s="119"/>
      <c r="T8" s="119"/>
      <c r="U8" s="119"/>
      <c r="V8" s="119"/>
    </row>
    <row r="9" spans="1:22" ht="22.15" customHeight="1">
      <c r="A9" s="102"/>
      <c r="B9" s="513"/>
      <c r="C9" s="102"/>
      <c r="D9" s="513"/>
      <c r="E9" s="102"/>
      <c r="F9" s="513"/>
      <c r="G9" s="102"/>
      <c r="H9" s="513"/>
      <c r="I9" s="102"/>
      <c r="J9" s="513"/>
      <c r="K9" s="102"/>
      <c r="L9" s="119" t="str">
        <f>CONCATENATE("- ",'Fields names'!A271)</f>
        <v>- Back / lower side</v>
      </c>
      <c r="M9" s="119"/>
      <c r="N9" s="119"/>
      <c r="O9" s="119"/>
      <c r="P9" s="119"/>
      <c r="Q9" s="119"/>
      <c r="R9" s="119"/>
      <c r="S9" s="119"/>
      <c r="T9" s="119"/>
      <c r="U9" s="119"/>
      <c r="V9" s="119"/>
    </row>
    <row r="10" spans="1:22" ht="22.15" customHeight="1">
      <c r="A10" s="102"/>
      <c r="B10" s="513"/>
      <c r="C10" s="102"/>
      <c r="D10" s="513"/>
      <c r="E10" s="102"/>
      <c r="F10" s="513"/>
      <c r="G10" s="102"/>
      <c r="H10" s="513"/>
      <c r="I10" s="102"/>
      <c r="J10" s="513"/>
      <c r="K10" s="102"/>
      <c r="L10" s="119" t="str">
        <f>CONCATENATE("- ",'Fields names'!A272)</f>
        <v>- Side</v>
      </c>
      <c r="M10" s="119"/>
      <c r="N10" s="119"/>
      <c r="O10" s="119"/>
      <c r="P10" s="119"/>
      <c r="Q10" s="119"/>
      <c r="R10" s="119"/>
      <c r="S10" s="119"/>
      <c r="T10" s="119"/>
      <c r="U10" s="119"/>
      <c r="V10" s="119"/>
    </row>
    <row r="11" spans="1:22" ht="22.15" customHeight="1">
      <c r="A11" s="102"/>
      <c r="B11" s="513"/>
      <c r="C11" s="102"/>
      <c r="D11" s="513"/>
      <c r="E11" s="102"/>
      <c r="F11" s="513"/>
      <c r="G11" s="102"/>
      <c r="H11" s="513"/>
      <c r="I11" s="102"/>
      <c r="J11" s="513"/>
      <c r="K11" s="102"/>
      <c r="L11" s="119" t="str">
        <f>CONCATENATE("- ",'Fields names'!A273)</f>
        <v>- Details</v>
      </c>
      <c r="M11" s="119"/>
      <c r="N11" s="119"/>
      <c r="O11" s="119"/>
      <c r="P11" s="119"/>
      <c r="Q11" s="119"/>
      <c r="R11" s="119"/>
      <c r="S11" s="119"/>
      <c r="T11" s="119"/>
      <c r="U11" s="119"/>
      <c r="V11" s="119"/>
    </row>
    <row r="12" spans="1:22" ht="22.15" customHeight="1">
      <c r="A12" s="102"/>
      <c r="B12" s="514"/>
      <c r="C12" s="102"/>
      <c r="D12" s="514"/>
      <c r="E12" s="102"/>
      <c r="F12" s="514"/>
      <c r="G12" s="102"/>
      <c r="H12" s="514"/>
      <c r="I12" s="102"/>
      <c r="J12" s="514"/>
      <c r="K12" s="102"/>
      <c r="L12" s="119" t="str">
        <f>CONCATENATE("- ",'Fields names'!A274)</f>
        <v>- Picture of each item in set</v>
      </c>
      <c r="M12" s="119"/>
      <c r="N12" s="119"/>
      <c r="O12" s="119"/>
      <c r="P12" s="119"/>
      <c r="Q12" s="119"/>
      <c r="R12" s="119"/>
      <c r="S12" s="119"/>
      <c r="T12" s="119"/>
      <c r="U12" s="119"/>
      <c r="V12" s="119"/>
    </row>
    <row r="13" spans="1:22">
      <c r="A13" s="102"/>
      <c r="B13" s="325"/>
      <c r="C13" s="102"/>
      <c r="D13" s="325"/>
      <c r="E13" s="102"/>
      <c r="F13" s="325"/>
      <c r="G13" s="102"/>
      <c r="H13" s="325"/>
      <c r="I13" s="102"/>
      <c r="J13" s="325"/>
      <c r="K13" s="102"/>
      <c r="M13" s="119"/>
      <c r="N13" s="119"/>
      <c r="O13" s="119"/>
      <c r="P13" s="119"/>
      <c r="Q13" s="119"/>
      <c r="R13" s="119"/>
      <c r="S13" s="119"/>
      <c r="T13" s="119"/>
      <c r="U13" s="119"/>
      <c r="V13" s="119"/>
    </row>
    <row r="14" spans="1:22">
      <c r="A14" s="102"/>
      <c r="B14" s="326">
        <f>'PRODUCT INFORMATION'!$A$23</f>
        <v>0</v>
      </c>
      <c r="C14" s="102"/>
      <c r="D14" s="326">
        <f>'PRODUCT INFORMATION'!$A$23</f>
        <v>0</v>
      </c>
      <c r="E14" s="102"/>
      <c r="F14" s="326">
        <f>'PRODUCT INFORMATION'!$A$23</f>
        <v>0</v>
      </c>
      <c r="G14" s="102"/>
      <c r="H14" s="326">
        <f>'PRODUCT INFORMATION'!$A$23</f>
        <v>0</v>
      </c>
      <c r="I14" s="102"/>
      <c r="J14" s="326">
        <f>'PRODUCT INFORMATION'!$A$23</f>
        <v>0</v>
      </c>
      <c r="K14" s="102"/>
      <c r="L14" s="119"/>
      <c r="M14" s="119"/>
      <c r="N14" s="119"/>
      <c r="O14" s="119"/>
      <c r="P14" s="119"/>
      <c r="Q14" s="119"/>
      <c r="R14" s="119"/>
      <c r="S14" s="119"/>
      <c r="T14" s="119"/>
      <c r="U14" s="119"/>
      <c r="V14" s="119"/>
    </row>
    <row r="15" spans="1:22" ht="22.15" customHeight="1">
      <c r="A15" s="102"/>
      <c r="B15" s="512"/>
      <c r="C15" s="102"/>
      <c r="D15" s="512"/>
      <c r="E15" s="102"/>
      <c r="F15" s="512"/>
      <c r="G15" s="102"/>
      <c r="H15" s="512"/>
      <c r="I15" s="102"/>
      <c r="J15" s="512"/>
      <c r="K15" s="102"/>
      <c r="L15" s="119"/>
      <c r="M15" s="119"/>
      <c r="N15" s="119"/>
      <c r="O15" s="119"/>
      <c r="P15" s="119"/>
      <c r="Q15" s="119"/>
      <c r="R15" s="119"/>
      <c r="S15" s="119"/>
      <c r="T15" s="119"/>
      <c r="U15" s="119"/>
      <c r="V15" s="119"/>
    </row>
    <row r="16" spans="1:22" ht="22.15" customHeight="1">
      <c r="A16" s="102"/>
      <c r="B16" s="513"/>
      <c r="C16" s="102"/>
      <c r="D16" s="513"/>
      <c r="E16" s="102"/>
      <c r="F16" s="513"/>
      <c r="G16" s="102"/>
      <c r="H16" s="513"/>
      <c r="I16" s="102"/>
      <c r="J16" s="513"/>
      <c r="K16" s="102"/>
      <c r="L16" s="119"/>
      <c r="M16" s="119"/>
      <c r="N16" s="119"/>
      <c r="O16" s="119"/>
      <c r="P16" s="119"/>
      <c r="Q16" s="119"/>
      <c r="R16" s="119"/>
      <c r="S16" s="119"/>
      <c r="T16" s="119"/>
      <c r="U16" s="119"/>
      <c r="V16" s="119"/>
    </row>
    <row r="17" spans="1:22" ht="22.15" customHeight="1">
      <c r="A17" s="102"/>
      <c r="B17" s="513"/>
      <c r="C17" s="102"/>
      <c r="D17" s="513"/>
      <c r="E17" s="102"/>
      <c r="F17" s="513"/>
      <c r="G17" s="102"/>
      <c r="H17" s="513"/>
      <c r="I17" s="102"/>
      <c r="J17" s="513"/>
      <c r="K17" s="102"/>
      <c r="L17" s="119"/>
      <c r="M17" s="119"/>
      <c r="N17" s="119"/>
      <c r="O17" s="119"/>
      <c r="P17" s="119"/>
      <c r="Q17" s="119"/>
      <c r="R17" s="119"/>
      <c r="S17" s="119"/>
      <c r="T17" s="119"/>
      <c r="U17" s="119"/>
      <c r="V17" s="119"/>
    </row>
    <row r="18" spans="1:22" ht="22.15" customHeight="1">
      <c r="A18" s="102"/>
      <c r="B18" s="513"/>
      <c r="C18" s="102"/>
      <c r="D18" s="513"/>
      <c r="E18" s="102"/>
      <c r="F18" s="513"/>
      <c r="G18" s="102"/>
      <c r="H18" s="513"/>
      <c r="I18" s="102"/>
      <c r="J18" s="513"/>
      <c r="K18" s="102"/>
      <c r="L18" s="119"/>
      <c r="M18" s="119"/>
      <c r="N18" s="119"/>
      <c r="O18" s="119"/>
      <c r="P18" s="119"/>
      <c r="Q18" s="119"/>
      <c r="R18" s="119"/>
      <c r="S18" s="119"/>
      <c r="T18" s="119"/>
      <c r="U18" s="119"/>
      <c r="V18" s="119"/>
    </row>
    <row r="19" spans="1:22" ht="22.15" customHeight="1">
      <c r="A19" s="102"/>
      <c r="B19" s="513"/>
      <c r="C19" s="102"/>
      <c r="D19" s="513"/>
      <c r="E19" s="102"/>
      <c r="F19" s="513"/>
      <c r="G19" s="102"/>
      <c r="H19" s="513"/>
      <c r="I19" s="102"/>
      <c r="J19" s="513"/>
      <c r="K19" s="102"/>
      <c r="L19" s="119"/>
      <c r="M19" s="119"/>
      <c r="N19" s="119"/>
      <c r="O19" s="119"/>
      <c r="P19" s="119"/>
      <c r="Q19" s="119"/>
      <c r="R19" s="119"/>
      <c r="S19" s="119"/>
      <c r="T19" s="119"/>
      <c r="U19" s="119"/>
      <c r="V19" s="119"/>
    </row>
    <row r="20" spans="1:22" ht="22.15" customHeight="1">
      <c r="A20" s="102"/>
      <c r="B20" s="513"/>
      <c r="C20" s="102"/>
      <c r="D20" s="513"/>
      <c r="E20" s="102"/>
      <c r="F20" s="513"/>
      <c r="G20" s="102"/>
      <c r="H20" s="513"/>
      <c r="I20" s="102"/>
      <c r="J20" s="513"/>
      <c r="K20" s="102"/>
      <c r="L20" s="119"/>
      <c r="M20" s="119"/>
      <c r="N20" s="119"/>
      <c r="O20" s="119"/>
      <c r="P20" s="119"/>
      <c r="Q20" s="119"/>
      <c r="R20" s="119"/>
      <c r="S20" s="119"/>
      <c r="T20" s="119"/>
      <c r="U20" s="119"/>
      <c r="V20" s="119"/>
    </row>
    <row r="21" spans="1:22" ht="22.15" customHeight="1">
      <c r="A21" s="102"/>
      <c r="B21" s="513"/>
      <c r="C21" s="102"/>
      <c r="D21" s="513"/>
      <c r="E21" s="102"/>
      <c r="F21" s="513"/>
      <c r="G21" s="102"/>
      <c r="H21" s="513"/>
      <c r="I21" s="102"/>
      <c r="J21" s="513"/>
      <c r="K21" s="102"/>
      <c r="L21" s="119"/>
      <c r="M21" s="119"/>
      <c r="N21" s="119"/>
      <c r="O21" s="119"/>
      <c r="P21" s="119"/>
      <c r="Q21" s="119"/>
      <c r="R21" s="119"/>
      <c r="S21" s="119"/>
      <c r="T21" s="119"/>
      <c r="U21" s="119"/>
      <c r="V21" s="119"/>
    </row>
    <row r="22" spans="1:22" ht="22.15" customHeight="1">
      <c r="A22" s="102"/>
      <c r="B22" s="513"/>
      <c r="C22" s="102"/>
      <c r="D22" s="513"/>
      <c r="E22" s="102"/>
      <c r="F22" s="513"/>
      <c r="G22" s="102"/>
      <c r="H22" s="513"/>
      <c r="I22" s="102"/>
      <c r="J22" s="513"/>
      <c r="K22" s="102"/>
      <c r="L22" s="119"/>
      <c r="M22" s="119"/>
      <c r="N22" s="119"/>
      <c r="O22" s="119"/>
      <c r="P22" s="119"/>
      <c r="Q22" s="119"/>
      <c r="R22" s="119"/>
      <c r="S22" s="119"/>
      <c r="T22" s="119"/>
      <c r="U22" s="119"/>
      <c r="V22" s="119"/>
    </row>
    <row r="23" spans="1:22" ht="22.15" customHeight="1">
      <c r="A23" s="102"/>
      <c r="B23" s="513"/>
      <c r="C23" s="102"/>
      <c r="D23" s="513"/>
      <c r="E23" s="102"/>
      <c r="F23" s="513"/>
      <c r="G23" s="102"/>
      <c r="H23" s="513"/>
      <c r="I23" s="102"/>
      <c r="J23" s="513"/>
      <c r="K23" s="102"/>
      <c r="L23" s="119"/>
      <c r="M23" s="119"/>
      <c r="N23" s="119"/>
      <c r="O23" s="119"/>
      <c r="P23" s="119"/>
      <c r="Q23" s="119"/>
      <c r="R23" s="119"/>
      <c r="S23" s="119"/>
      <c r="T23" s="119"/>
      <c r="U23" s="119"/>
      <c r="V23" s="119"/>
    </row>
    <row r="24" spans="1:22" ht="22.15" customHeight="1">
      <c r="A24" s="102"/>
      <c r="B24" s="514"/>
      <c r="C24" s="102"/>
      <c r="D24" s="514"/>
      <c r="E24" s="102"/>
      <c r="F24" s="514"/>
      <c r="G24" s="102"/>
      <c r="H24" s="514"/>
      <c r="I24" s="102"/>
      <c r="J24" s="514"/>
      <c r="K24" s="102"/>
      <c r="L24" s="119"/>
      <c r="M24" s="119"/>
      <c r="N24" s="119"/>
      <c r="O24" s="119"/>
      <c r="P24" s="119"/>
      <c r="Q24" s="119"/>
      <c r="R24" s="119"/>
      <c r="S24" s="119"/>
      <c r="T24" s="119"/>
      <c r="U24" s="119"/>
      <c r="V24" s="119"/>
    </row>
    <row r="25" spans="1:22">
      <c r="A25" s="102"/>
      <c r="B25" s="325"/>
      <c r="C25" s="102"/>
      <c r="D25" s="325"/>
      <c r="E25" s="102"/>
      <c r="F25" s="325"/>
      <c r="G25" s="102"/>
      <c r="H25" s="325"/>
      <c r="I25" s="102"/>
      <c r="J25" s="325"/>
      <c r="K25" s="102"/>
      <c r="L25" s="119"/>
      <c r="M25" s="119"/>
      <c r="N25" s="119"/>
      <c r="O25" s="119"/>
      <c r="P25" s="119"/>
      <c r="Q25" s="119"/>
      <c r="R25" s="119"/>
      <c r="S25" s="119"/>
      <c r="T25" s="119"/>
      <c r="U25" s="119"/>
      <c r="V25" s="119"/>
    </row>
    <row r="26" spans="1:22">
      <c r="A26" s="102"/>
      <c r="B26" s="326">
        <f>'PRODUCT INFORMATION'!$A$43</f>
        <v>0</v>
      </c>
      <c r="C26" s="102"/>
      <c r="D26" s="326">
        <f>'PRODUCT INFORMATION'!$A$43</f>
        <v>0</v>
      </c>
      <c r="E26" s="102"/>
      <c r="F26" s="326">
        <f>'PRODUCT INFORMATION'!$A$43</f>
        <v>0</v>
      </c>
      <c r="G26" s="102"/>
      <c r="H26" s="326">
        <f>'PRODUCT INFORMATION'!$A$43</f>
        <v>0</v>
      </c>
      <c r="I26" s="102"/>
      <c r="J26" s="326">
        <f>'PRODUCT INFORMATION'!$A$43</f>
        <v>0</v>
      </c>
      <c r="K26" s="102"/>
      <c r="L26" s="119"/>
      <c r="M26" s="119"/>
      <c r="N26" s="119"/>
      <c r="O26" s="119"/>
      <c r="P26" s="119"/>
      <c r="Q26" s="119"/>
      <c r="R26" s="119"/>
      <c r="S26" s="119"/>
      <c r="T26" s="119"/>
      <c r="U26" s="119"/>
      <c r="V26" s="119"/>
    </row>
    <row r="27" spans="1:22" ht="22.15" customHeight="1">
      <c r="A27" s="102"/>
      <c r="B27" s="512"/>
      <c r="C27" s="102"/>
      <c r="D27" s="512"/>
      <c r="E27" s="102"/>
      <c r="F27" s="512"/>
      <c r="G27" s="102"/>
      <c r="H27" s="512"/>
      <c r="I27" s="102"/>
      <c r="J27" s="512"/>
      <c r="K27" s="102"/>
      <c r="L27" s="119"/>
      <c r="M27" s="119"/>
      <c r="N27" s="119"/>
      <c r="O27" s="119"/>
      <c r="P27" s="119"/>
      <c r="Q27" s="119"/>
      <c r="R27" s="119"/>
      <c r="S27" s="119"/>
      <c r="T27" s="119"/>
      <c r="U27" s="119"/>
      <c r="V27" s="119"/>
    </row>
    <row r="28" spans="1:22" ht="22.15" customHeight="1">
      <c r="A28" s="102"/>
      <c r="B28" s="513"/>
      <c r="C28" s="102"/>
      <c r="D28" s="513"/>
      <c r="E28" s="102"/>
      <c r="F28" s="513"/>
      <c r="G28" s="102"/>
      <c r="H28" s="513"/>
      <c r="I28" s="102"/>
      <c r="J28" s="513"/>
      <c r="K28" s="102"/>
      <c r="L28" s="119"/>
      <c r="M28" s="119"/>
      <c r="N28" s="119"/>
      <c r="O28" s="119"/>
      <c r="P28" s="119"/>
      <c r="Q28" s="119"/>
      <c r="R28" s="119"/>
      <c r="S28" s="119"/>
      <c r="T28" s="119"/>
      <c r="U28" s="119"/>
      <c r="V28" s="119"/>
    </row>
    <row r="29" spans="1:22" ht="22.15" customHeight="1">
      <c r="A29" s="102"/>
      <c r="B29" s="513"/>
      <c r="C29" s="102"/>
      <c r="D29" s="513"/>
      <c r="E29" s="102"/>
      <c r="F29" s="513"/>
      <c r="G29" s="102"/>
      <c r="H29" s="513"/>
      <c r="I29" s="102"/>
      <c r="J29" s="513"/>
      <c r="K29" s="102"/>
      <c r="L29" s="119"/>
      <c r="M29" s="119"/>
      <c r="N29" s="119"/>
      <c r="O29" s="119"/>
      <c r="P29" s="119"/>
      <c r="Q29" s="119"/>
      <c r="R29" s="119"/>
      <c r="S29" s="119"/>
      <c r="T29" s="119"/>
      <c r="U29" s="119"/>
      <c r="V29" s="119"/>
    </row>
    <row r="30" spans="1:22" ht="22.15" customHeight="1">
      <c r="A30" s="102"/>
      <c r="B30" s="513"/>
      <c r="C30" s="102"/>
      <c r="D30" s="513"/>
      <c r="E30" s="102"/>
      <c r="F30" s="513"/>
      <c r="G30" s="102"/>
      <c r="H30" s="513"/>
      <c r="I30" s="102"/>
      <c r="J30" s="513"/>
      <c r="K30" s="102"/>
      <c r="L30" s="119"/>
      <c r="M30" s="119"/>
      <c r="N30" s="119"/>
      <c r="O30" s="119"/>
      <c r="P30" s="119"/>
      <c r="Q30" s="119"/>
      <c r="R30" s="119"/>
      <c r="S30" s="119"/>
      <c r="T30" s="119"/>
      <c r="U30" s="119"/>
      <c r="V30" s="119"/>
    </row>
    <row r="31" spans="1:22" ht="22.15" customHeight="1">
      <c r="A31" s="102"/>
      <c r="B31" s="513"/>
      <c r="C31" s="102"/>
      <c r="D31" s="513"/>
      <c r="E31" s="102"/>
      <c r="F31" s="513"/>
      <c r="G31" s="102"/>
      <c r="H31" s="513"/>
      <c r="I31" s="102"/>
      <c r="J31" s="513"/>
      <c r="K31" s="102"/>
      <c r="L31" s="119"/>
      <c r="M31" s="119"/>
      <c r="N31" s="119"/>
      <c r="O31" s="119"/>
      <c r="P31" s="119"/>
      <c r="Q31" s="119"/>
      <c r="R31" s="119"/>
      <c r="S31" s="119"/>
      <c r="T31" s="119"/>
      <c r="U31" s="119"/>
      <c r="V31" s="119"/>
    </row>
    <row r="32" spans="1:22" ht="22.15" customHeight="1">
      <c r="A32" s="102"/>
      <c r="B32" s="513"/>
      <c r="C32" s="102"/>
      <c r="D32" s="513"/>
      <c r="E32" s="102"/>
      <c r="F32" s="513"/>
      <c r="G32" s="102"/>
      <c r="H32" s="513"/>
      <c r="I32" s="102"/>
      <c r="J32" s="513"/>
      <c r="K32" s="102"/>
      <c r="L32" s="119"/>
      <c r="M32" s="119"/>
      <c r="N32" s="119"/>
      <c r="O32" s="119"/>
      <c r="P32" s="119"/>
      <c r="Q32" s="119"/>
      <c r="R32" s="119"/>
      <c r="S32" s="119"/>
      <c r="T32" s="119"/>
      <c r="U32" s="119"/>
      <c r="V32" s="119"/>
    </row>
    <row r="33" spans="1:22" ht="22.15" customHeight="1">
      <c r="A33" s="102"/>
      <c r="B33" s="513"/>
      <c r="C33" s="102"/>
      <c r="D33" s="513"/>
      <c r="E33" s="102"/>
      <c r="F33" s="513"/>
      <c r="G33" s="102"/>
      <c r="H33" s="513"/>
      <c r="I33" s="102"/>
      <c r="J33" s="513"/>
      <c r="K33" s="102"/>
      <c r="L33" s="119"/>
      <c r="M33" s="119"/>
      <c r="N33" s="119"/>
      <c r="O33" s="119"/>
      <c r="P33" s="119"/>
      <c r="Q33" s="119"/>
      <c r="R33" s="119"/>
      <c r="S33" s="119"/>
      <c r="T33" s="119"/>
      <c r="U33" s="119"/>
      <c r="V33" s="119"/>
    </row>
    <row r="34" spans="1:22" ht="22.15" customHeight="1">
      <c r="A34" s="102"/>
      <c r="B34" s="513"/>
      <c r="C34" s="102"/>
      <c r="D34" s="513"/>
      <c r="E34" s="102"/>
      <c r="F34" s="513"/>
      <c r="G34" s="102"/>
      <c r="H34" s="513"/>
      <c r="I34" s="102"/>
      <c r="J34" s="513"/>
      <c r="K34" s="102"/>
      <c r="L34" s="119"/>
      <c r="M34" s="119"/>
      <c r="N34" s="119"/>
      <c r="O34" s="119"/>
      <c r="P34" s="119"/>
      <c r="Q34" s="119"/>
      <c r="R34" s="119"/>
      <c r="S34" s="119"/>
      <c r="T34" s="119"/>
      <c r="U34" s="119"/>
      <c r="V34" s="119"/>
    </row>
    <row r="35" spans="1:22" ht="22.15" customHeight="1">
      <c r="A35" s="102"/>
      <c r="B35" s="513"/>
      <c r="C35" s="102"/>
      <c r="D35" s="513"/>
      <c r="E35" s="102"/>
      <c r="F35" s="513"/>
      <c r="G35" s="102"/>
      <c r="H35" s="513"/>
      <c r="I35" s="102"/>
      <c r="J35" s="513"/>
      <c r="K35" s="102"/>
      <c r="L35" s="119"/>
      <c r="M35" s="119"/>
      <c r="N35" s="119"/>
      <c r="O35" s="119"/>
      <c r="P35" s="119"/>
      <c r="Q35" s="119"/>
      <c r="R35" s="119"/>
      <c r="S35" s="119"/>
      <c r="T35" s="119"/>
      <c r="U35" s="119"/>
      <c r="V35" s="119"/>
    </row>
    <row r="36" spans="1:22" ht="22.15" customHeight="1">
      <c r="A36" s="102"/>
      <c r="B36" s="514"/>
      <c r="C36" s="102"/>
      <c r="D36" s="514"/>
      <c r="E36" s="102"/>
      <c r="F36" s="514"/>
      <c r="G36" s="102"/>
      <c r="H36" s="514"/>
      <c r="I36" s="102"/>
      <c r="J36" s="514"/>
      <c r="K36" s="102"/>
      <c r="L36" s="119"/>
      <c r="M36" s="119"/>
      <c r="N36" s="119"/>
      <c r="O36" s="119"/>
      <c r="P36" s="119"/>
      <c r="Q36" s="119"/>
      <c r="R36" s="119"/>
      <c r="S36" s="119"/>
      <c r="T36" s="119"/>
      <c r="U36" s="119"/>
      <c r="V36" s="119"/>
    </row>
    <row r="37" spans="1:22">
      <c r="A37" s="102"/>
      <c r="B37" s="325"/>
      <c r="C37" s="102"/>
      <c r="D37" s="325"/>
      <c r="E37" s="102"/>
      <c r="F37" s="325"/>
      <c r="G37" s="102"/>
      <c r="H37" s="325"/>
      <c r="I37" s="102"/>
      <c r="J37" s="325"/>
      <c r="K37" s="102"/>
      <c r="L37" s="119"/>
      <c r="M37" s="119"/>
      <c r="N37" s="119"/>
      <c r="O37" s="119"/>
      <c r="P37" s="119"/>
      <c r="Q37" s="119"/>
      <c r="R37" s="119"/>
      <c r="S37" s="119"/>
      <c r="T37" s="119"/>
      <c r="U37" s="119"/>
      <c r="V37" s="119"/>
    </row>
    <row r="38" spans="1:22">
      <c r="A38" s="102"/>
      <c r="B38" s="326">
        <f>'PRODUCT INFORMATION'!$A$63</f>
        <v>0</v>
      </c>
      <c r="C38" s="102"/>
      <c r="D38" s="326">
        <f>'PRODUCT INFORMATION'!$A$63</f>
        <v>0</v>
      </c>
      <c r="E38" s="102"/>
      <c r="F38" s="326">
        <f>'PRODUCT INFORMATION'!$A$63</f>
        <v>0</v>
      </c>
      <c r="G38" s="102"/>
      <c r="H38" s="326">
        <f>'PRODUCT INFORMATION'!$A$63</f>
        <v>0</v>
      </c>
      <c r="I38" s="102"/>
      <c r="J38" s="326">
        <f>'PRODUCT INFORMATION'!$A$63</f>
        <v>0</v>
      </c>
      <c r="K38" s="102"/>
      <c r="L38" s="119"/>
      <c r="M38" s="119"/>
      <c r="N38" s="119"/>
      <c r="O38" s="119"/>
      <c r="P38" s="119"/>
      <c r="Q38" s="119"/>
      <c r="R38" s="119"/>
      <c r="S38" s="119"/>
      <c r="T38" s="119"/>
      <c r="U38" s="119"/>
      <c r="V38" s="119"/>
    </row>
    <row r="39" spans="1:22" ht="22.15" customHeight="1">
      <c r="A39" s="102"/>
      <c r="B39" s="512"/>
      <c r="C39" s="102"/>
      <c r="D39" s="512"/>
      <c r="E39" s="102"/>
      <c r="F39" s="512"/>
      <c r="G39" s="102"/>
      <c r="H39" s="512"/>
      <c r="I39" s="102"/>
      <c r="J39" s="512"/>
      <c r="K39" s="102"/>
      <c r="L39" s="119"/>
      <c r="M39" s="119"/>
      <c r="N39" s="119"/>
      <c r="O39" s="119"/>
      <c r="P39" s="119"/>
      <c r="Q39" s="119"/>
      <c r="R39" s="119"/>
      <c r="S39" s="119"/>
      <c r="T39" s="119"/>
      <c r="U39" s="119"/>
      <c r="V39" s="119"/>
    </row>
    <row r="40" spans="1:22" ht="22.15" customHeight="1">
      <c r="A40" s="102"/>
      <c r="B40" s="513"/>
      <c r="C40" s="102"/>
      <c r="D40" s="513"/>
      <c r="E40" s="102"/>
      <c r="F40" s="513"/>
      <c r="G40" s="102"/>
      <c r="H40" s="513"/>
      <c r="I40" s="102"/>
      <c r="J40" s="513"/>
      <c r="K40" s="102"/>
      <c r="L40" s="119"/>
      <c r="M40" s="119"/>
      <c r="N40" s="119"/>
      <c r="O40" s="119"/>
      <c r="P40" s="119"/>
      <c r="Q40" s="119"/>
      <c r="R40" s="119"/>
      <c r="S40" s="119"/>
      <c r="T40" s="119"/>
      <c r="U40" s="119"/>
      <c r="V40" s="119"/>
    </row>
    <row r="41" spans="1:22" ht="22.15" customHeight="1">
      <c r="A41" s="102"/>
      <c r="B41" s="513"/>
      <c r="C41" s="102"/>
      <c r="D41" s="513"/>
      <c r="E41" s="102"/>
      <c r="F41" s="513"/>
      <c r="G41" s="102"/>
      <c r="H41" s="513"/>
      <c r="I41" s="102"/>
      <c r="J41" s="513"/>
      <c r="K41" s="102"/>
      <c r="L41" s="119"/>
      <c r="M41" s="119"/>
      <c r="N41" s="119"/>
      <c r="O41" s="119"/>
      <c r="P41" s="119"/>
      <c r="Q41" s="119"/>
      <c r="R41" s="119"/>
      <c r="S41" s="119"/>
      <c r="T41" s="119"/>
      <c r="U41" s="119"/>
      <c r="V41" s="119"/>
    </row>
    <row r="42" spans="1:22" ht="22.15" customHeight="1">
      <c r="A42" s="102"/>
      <c r="B42" s="513"/>
      <c r="C42" s="102"/>
      <c r="D42" s="513"/>
      <c r="E42" s="102"/>
      <c r="F42" s="513"/>
      <c r="G42" s="102"/>
      <c r="H42" s="513"/>
      <c r="I42" s="102"/>
      <c r="J42" s="513"/>
      <c r="K42" s="102"/>
      <c r="L42" s="119"/>
      <c r="M42" s="119"/>
      <c r="N42" s="119"/>
      <c r="O42" s="119"/>
      <c r="P42" s="119"/>
      <c r="Q42" s="119"/>
      <c r="R42" s="119"/>
      <c r="S42" s="119"/>
      <c r="T42" s="119"/>
      <c r="U42" s="119"/>
      <c r="V42" s="119"/>
    </row>
    <row r="43" spans="1:22" ht="22.15" customHeight="1">
      <c r="A43" s="102"/>
      <c r="B43" s="513"/>
      <c r="C43" s="102"/>
      <c r="D43" s="513"/>
      <c r="E43" s="102"/>
      <c r="F43" s="513"/>
      <c r="G43" s="102"/>
      <c r="H43" s="513"/>
      <c r="I43" s="102"/>
      <c r="J43" s="513"/>
      <c r="K43" s="102"/>
      <c r="L43" s="119"/>
      <c r="M43" s="119"/>
      <c r="N43" s="119"/>
      <c r="O43" s="119"/>
      <c r="P43" s="119"/>
      <c r="Q43" s="119"/>
      <c r="R43" s="119"/>
      <c r="S43" s="119"/>
      <c r="T43" s="119"/>
      <c r="U43" s="119"/>
      <c r="V43" s="119"/>
    </row>
    <row r="44" spans="1:22" ht="22.15" customHeight="1">
      <c r="A44" s="102"/>
      <c r="B44" s="513"/>
      <c r="C44" s="102"/>
      <c r="D44" s="513"/>
      <c r="E44" s="102"/>
      <c r="F44" s="513"/>
      <c r="G44" s="102"/>
      <c r="H44" s="513"/>
      <c r="I44" s="102"/>
      <c r="J44" s="513"/>
      <c r="K44" s="102"/>
      <c r="L44" s="119"/>
      <c r="M44" s="119"/>
      <c r="N44" s="119"/>
      <c r="O44" s="119"/>
      <c r="P44" s="119"/>
      <c r="Q44" s="119"/>
      <c r="R44" s="119"/>
      <c r="S44" s="119"/>
      <c r="T44" s="119"/>
      <c r="U44" s="119"/>
      <c r="V44" s="119"/>
    </row>
    <row r="45" spans="1:22" ht="22.15" customHeight="1">
      <c r="A45" s="102"/>
      <c r="B45" s="513"/>
      <c r="C45" s="102"/>
      <c r="D45" s="513"/>
      <c r="E45" s="102"/>
      <c r="F45" s="513"/>
      <c r="G45" s="102"/>
      <c r="H45" s="513"/>
      <c r="I45" s="102"/>
      <c r="J45" s="513"/>
      <c r="K45" s="102"/>
      <c r="L45" s="119"/>
      <c r="M45" s="119"/>
      <c r="N45" s="119"/>
      <c r="O45" s="119"/>
      <c r="P45" s="119"/>
      <c r="Q45" s="119"/>
      <c r="R45" s="119"/>
      <c r="S45" s="119"/>
      <c r="T45" s="119"/>
      <c r="U45" s="119"/>
      <c r="V45" s="119"/>
    </row>
    <row r="46" spans="1:22" ht="22.15" customHeight="1">
      <c r="A46" s="102"/>
      <c r="B46" s="513"/>
      <c r="C46" s="102"/>
      <c r="D46" s="513"/>
      <c r="E46" s="102"/>
      <c r="F46" s="513"/>
      <c r="G46" s="102"/>
      <c r="H46" s="513"/>
      <c r="I46" s="102"/>
      <c r="J46" s="513"/>
      <c r="K46" s="102"/>
      <c r="L46" s="119"/>
      <c r="M46" s="119"/>
      <c r="N46" s="119"/>
      <c r="O46" s="119"/>
      <c r="P46" s="119"/>
      <c r="Q46" s="119"/>
      <c r="R46" s="119"/>
      <c r="S46" s="119"/>
      <c r="T46" s="119"/>
      <c r="U46" s="119"/>
      <c r="V46" s="119"/>
    </row>
    <row r="47" spans="1:22" ht="22.15" customHeight="1">
      <c r="A47" s="102"/>
      <c r="B47" s="513"/>
      <c r="C47" s="102"/>
      <c r="D47" s="513"/>
      <c r="E47" s="102"/>
      <c r="F47" s="513"/>
      <c r="G47" s="102"/>
      <c r="H47" s="513"/>
      <c r="I47" s="102"/>
      <c r="J47" s="513"/>
      <c r="K47" s="102"/>
      <c r="L47" s="119"/>
      <c r="M47" s="119"/>
      <c r="N47" s="119"/>
      <c r="O47" s="119"/>
      <c r="P47" s="119"/>
      <c r="Q47" s="119"/>
      <c r="R47" s="119"/>
      <c r="S47" s="119"/>
      <c r="T47" s="119"/>
      <c r="U47" s="119"/>
      <c r="V47" s="119"/>
    </row>
    <row r="48" spans="1:22" ht="22.15" customHeight="1">
      <c r="A48" s="102"/>
      <c r="B48" s="514"/>
      <c r="C48" s="102"/>
      <c r="D48" s="514"/>
      <c r="E48" s="102"/>
      <c r="F48" s="514"/>
      <c r="G48" s="102"/>
      <c r="H48" s="514"/>
      <c r="I48" s="102"/>
      <c r="J48" s="514"/>
      <c r="K48" s="102"/>
      <c r="L48" s="119"/>
      <c r="M48" s="119"/>
      <c r="N48" s="119"/>
      <c r="O48" s="119"/>
      <c r="P48" s="119"/>
      <c r="Q48" s="119"/>
      <c r="R48" s="119"/>
      <c r="S48" s="119"/>
      <c r="T48" s="119"/>
      <c r="U48" s="119"/>
      <c r="V48" s="119"/>
    </row>
    <row r="49" spans="1:22">
      <c r="A49" s="102"/>
      <c r="B49" s="325"/>
      <c r="C49" s="102"/>
      <c r="D49" s="325"/>
      <c r="E49" s="102"/>
      <c r="F49" s="325"/>
      <c r="G49" s="102"/>
      <c r="H49" s="325"/>
      <c r="I49" s="102"/>
      <c r="J49" s="325"/>
      <c r="K49" s="102"/>
      <c r="L49" s="119"/>
      <c r="M49" s="119"/>
      <c r="N49" s="119"/>
      <c r="O49" s="119"/>
      <c r="P49" s="119"/>
      <c r="Q49" s="119"/>
      <c r="R49" s="119"/>
      <c r="S49" s="119"/>
      <c r="T49" s="119"/>
      <c r="U49" s="119"/>
      <c r="V49" s="119"/>
    </row>
    <row r="50" spans="1:22">
      <c r="A50" s="102"/>
      <c r="B50" s="326">
        <f>'PRODUCT INFORMATION'!$A$83</f>
        <v>0</v>
      </c>
      <c r="C50" s="102"/>
      <c r="D50" s="326">
        <f>'PRODUCT INFORMATION'!$A$83</f>
        <v>0</v>
      </c>
      <c r="E50" s="102"/>
      <c r="F50" s="326">
        <f>'PRODUCT INFORMATION'!$A$83</f>
        <v>0</v>
      </c>
      <c r="G50" s="102"/>
      <c r="H50" s="326">
        <f>'PRODUCT INFORMATION'!$A$83</f>
        <v>0</v>
      </c>
      <c r="I50" s="102"/>
      <c r="J50" s="326">
        <f>'PRODUCT INFORMATION'!$A$83</f>
        <v>0</v>
      </c>
      <c r="K50" s="102"/>
      <c r="L50" s="119"/>
      <c r="M50" s="119"/>
      <c r="N50" s="119"/>
      <c r="O50" s="119"/>
      <c r="P50" s="119"/>
      <c r="Q50" s="119"/>
      <c r="R50" s="119"/>
      <c r="S50" s="119"/>
      <c r="T50" s="119"/>
      <c r="U50" s="119"/>
      <c r="V50" s="119"/>
    </row>
    <row r="51" spans="1:22" ht="22.15" customHeight="1">
      <c r="A51" s="102"/>
      <c r="B51" s="512"/>
      <c r="C51" s="102"/>
      <c r="D51" s="512"/>
      <c r="E51" s="102"/>
      <c r="F51" s="512"/>
      <c r="G51" s="102"/>
      <c r="H51" s="512"/>
      <c r="I51" s="102"/>
      <c r="J51" s="512"/>
      <c r="K51" s="102"/>
      <c r="L51" s="119"/>
      <c r="M51" s="119"/>
      <c r="N51" s="119"/>
      <c r="O51" s="119"/>
      <c r="P51" s="119"/>
      <c r="Q51" s="119"/>
      <c r="R51" s="119"/>
      <c r="S51" s="119"/>
      <c r="T51" s="119"/>
      <c r="U51" s="119"/>
      <c r="V51" s="119"/>
    </row>
    <row r="52" spans="1:22" ht="22.15" customHeight="1">
      <c r="A52" s="102"/>
      <c r="B52" s="513"/>
      <c r="C52" s="102"/>
      <c r="D52" s="513"/>
      <c r="E52" s="102"/>
      <c r="F52" s="513"/>
      <c r="G52" s="102"/>
      <c r="H52" s="513"/>
      <c r="I52" s="102"/>
      <c r="J52" s="513"/>
      <c r="K52" s="102"/>
      <c r="L52" s="119"/>
      <c r="M52" s="119"/>
      <c r="N52" s="119"/>
      <c r="O52" s="119"/>
      <c r="P52" s="119"/>
      <c r="Q52" s="119"/>
      <c r="R52" s="119"/>
      <c r="S52" s="119"/>
      <c r="T52" s="119"/>
      <c r="U52" s="119"/>
      <c r="V52" s="119"/>
    </row>
    <row r="53" spans="1:22" ht="22.15" customHeight="1">
      <c r="A53" s="102"/>
      <c r="B53" s="513"/>
      <c r="C53" s="102"/>
      <c r="D53" s="513"/>
      <c r="E53" s="102"/>
      <c r="F53" s="513"/>
      <c r="G53" s="102"/>
      <c r="H53" s="513"/>
      <c r="I53" s="102"/>
      <c r="J53" s="513"/>
      <c r="K53" s="102"/>
      <c r="L53" s="119"/>
      <c r="M53" s="119"/>
      <c r="N53" s="119"/>
      <c r="O53" s="119"/>
      <c r="P53" s="119"/>
      <c r="Q53" s="119"/>
      <c r="R53" s="119"/>
      <c r="S53" s="119"/>
      <c r="T53" s="119"/>
      <c r="U53" s="119"/>
      <c r="V53" s="119"/>
    </row>
    <row r="54" spans="1:22" ht="22.15" customHeight="1">
      <c r="A54" s="102"/>
      <c r="B54" s="513"/>
      <c r="C54" s="102"/>
      <c r="D54" s="513"/>
      <c r="E54" s="102"/>
      <c r="F54" s="513"/>
      <c r="G54" s="102"/>
      <c r="H54" s="513"/>
      <c r="I54" s="102"/>
      <c r="J54" s="513"/>
      <c r="K54" s="102"/>
      <c r="L54" s="119"/>
      <c r="M54" s="119"/>
      <c r="N54" s="119"/>
      <c r="O54" s="119"/>
      <c r="P54" s="119"/>
      <c r="Q54" s="119"/>
      <c r="R54" s="119"/>
      <c r="S54" s="119"/>
      <c r="T54" s="119"/>
      <c r="U54" s="119"/>
      <c r="V54" s="119"/>
    </row>
    <row r="55" spans="1:22" ht="22.15" customHeight="1">
      <c r="A55" s="102"/>
      <c r="B55" s="513"/>
      <c r="C55" s="102"/>
      <c r="D55" s="513"/>
      <c r="E55" s="102"/>
      <c r="F55" s="513"/>
      <c r="G55" s="102"/>
      <c r="H55" s="513"/>
      <c r="I55" s="102"/>
      <c r="J55" s="513"/>
      <c r="K55" s="102"/>
      <c r="L55" s="119"/>
      <c r="M55" s="119"/>
      <c r="N55" s="119"/>
      <c r="O55" s="119"/>
      <c r="P55" s="119"/>
      <c r="Q55" s="119"/>
      <c r="R55" s="119"/>
      <c r="S55" s="119"/>
      <c r="T55" s="119"/>
      <c r="U55" s="119"/>
      <c r="V55" s="119"/>
    </row>
    <row r="56" spans="1:22" ht="22.15" customHeight="1">
      <c r="A56" s="102"/>
      <c r="B56" s="513"/>
      <c r="C56" s="102"/>
      <c r="D56" s="513"/>
      <c r="E56" s="102"/>
      <c r="F56" s="513"/>
      <c r="G56" s="102"/>
      <c r="H56" s="513"/>
      <c r="I56" s="102"/>
      <c r="J56" s="513"/>
      <c r="K56" s="102"/>
      <c r="L56" s="119"/>
      <c r="M56" s="119"/>
      <c r="N56" s="119"/>
      <c r="O56" s="119"/>
      <c r="P56" s="119"/>
      <c r="Q56" s="119"/>
      <c r="R56" s="119"/>
      <c r="S56" s="119"/>
      <c r="T56" s="119"/>
      <c r="U56" s="119"/>
      <c r="V56" s="119"/>
    </row>
    <row r="57" spans="1:22" ht="22.15" customHeight="1">
      <c r="A57" s="102"/>
      <c r="B57" s="513"/>
      <c r="C57" s="102"/>
      <c r="D57" s="513"/>
      <c r="E57" s="102"/>
      <c r="F57" s="513"/>
      <c r="G57" s="102"/>
      <c r="H57" s="513"/>
      <c r="I57" s="102"/>
      <c r="J57" s="513"/>
      <c r="K57" s="102"/>
      <c r="L57" s="119"/>
      <c r="M57" s="119"/>
      <c r="N57" s="119"/>
      <c r="O57" s="119"/>
      <c r="P57" s="119"/>
      <c r="Q57" s="119"/>
      <c r="R57" s="119"/>
      <c r="S57" s="119"/>
      <c r="T57" s="119"/>
      <c r="U57" s="119"/>
      <c r="V57" s="119"/>
    </row>
    <row r="58" spans="1:22" ht="22.15" customHeight="1">
      <c r="A58" s="102"/>
      <c r="B58" s="513"/>
      <c r="C58" s="102"/>
      <c r="D58" s="513"/>
      <c r="E58" s="102"/>
      <c r="F58" s="513"/>
      <c r="G58" s="102"/>
      <c r="H58" s="513"/>
      <c r="I58" s="102"/>
      <c r="J58" s="513"/>
      <c r="K58" s="102"/>
      <c r="L58" s="119"/>
      <c r="M58" s="119"/>
      <c r="N58" s="119"/>
      <c r="O58" s="119"/>
      <c r="P58" s="119"/>
      <c r="Q58" s="119"/>
      <c r="R58" s="119"/>
      <c r="S58" s="119"/>
      <c r="T58" s="119"/>
      <c r="U58" s="119"/>
      <c r="V58" s="119"/>
    </row>
    <row r="59" spans="1:22" ht="22.15" customHeight="1">
      <c r="A59" s="102"/>
      <c r="B59" s="513"/>
      <c r="C59" s="102"/>
      <c r="D59" s="513"/>
      <c r="E59" s="102"/>
      <c r="F59" s="513"/>
      <c r="G59" s="102"/>
      <c r="H59" s="513"/>
      <c r="I59" s="102"/>
      <c r="J59" s="513"/>
      <c r="K59" s="102"/>
      <c r="L59" s="119"/>
      <c r="M59" s="119"/>
      <c r="N59" s="119"/>
      <c r="O59" s="119"/>
      <c r="P59" s="119"/>
      <c r="Q59" s="119"/>
      <c r="R59" s="119"/>
      <c r="S59" s="119"/>
      <c r="T59" s="119"/>
      <c r="U59" s="119"/>
      <c r="V59" s="119"/>
    </row>
    <row r="60" spans="1:22" ht="22.15" customHeight="1">
      <c r="A60" s="102"/>
      <c r="B60" s="514"/>
      <c r="C60" s="102"/>
      <c r="D60" s="514"/>
      <c r="E60" s="102"/>
      <c r="F60" s="514"/>
      <c r="G60" s="102"/>
      <c r="H60" s="514"/>
      <c r="I60" s="102"/>
      <c r="J60" s="514"/>
      <c r="K60" s="102"/>
      <c r="L60" s="119"/>
      <c r="M60" s="119"/>
      <c r="N60" s="119"/>
      <c r="O60" s="119"/>
      <c r="P60" s="119"/>
      <c r="Q60" s="119"/>
      <c r="R60" s="119"/>
      <c r="S60" s="119"/>
      <c r="T60" s="119"/>
      <c r="U60" s="119"/>
      <c r="V60" s="119"/>
    </row>
    <row r="61" spans="1:22">
      <c r="A61" s="102"/>
      <c r="B61" s="325"/>
      <c r="C61" s="102"/>
      <c r="D61" s="325"/>
      <c r="E61" s="102"/>
      <c r="F61" s="325"/>
      <c r="G61" s="102"/>
      <c r="H61" s="325"/>
      <c r="I61" s="102"/>
      <c r="J61" s="325"/>
      <c r="K61" s="102"/>
      <c r="L61" s="119"/>
      <c r="M61" s="119"/>
      <c r="N61" s="119"/>
      <c r="O61" s="119"/>
      <c r="P61" s="119"/>
      <c r="Q61" s="119"/>
      <c r="R61" s="119"/>
      <c r="S61" s="119"/>
      <c r="T61" s="119"/>
      <c r="U61" s="119"/>
      <c r="V61" s="119"/>
    </row>
    <row r="62" spans="1:22">
      <c r="A62" s="102"/>
      <c r="B62" s="326">
        <f>'PRODUCT INFORMATION'!$A$103</f>
        <v>0</v>
      </c>
      <c r="C62" s="102"/>
      <c r="D62" s="326">
        <f>'PRODUCT INFORMATION'!$A$103</f>
        <v>0</v>
      </c>
      <c r="E62" s="102"/>
      <c r="F62" s="326">
        <f>'PRODUCT INFORMATION'!$A$103</f>
        <v>0</v>
      </c>
      <c r="G62" s="102"/>
      <c r="H62" s="326">
        <f>'PRODUCT INFORMATION'!$A$103</f>
        <v>0</v>
      </c>
      <c r="I62" s="102"/>
      <c r="J62" s="326">
        <f>'PRODUCT INFORMATION'!$A$103</f>
        <v>0</v>
      </c>
      <c r="K62" s="102"/>
      <c r="L62" s="119"/>
      <c r="M62" s="119"/>
      <c r="N62" s="119"/>
      <c r="O62" s="119"/>
      <c r="P62" s="119"/>
      <c r="Q62" s="119"/>
      <c r="R62" s="119"/>
      <c r="S62" s="119"/>
      <c r="T62" s="119"/>
      <c r="U62" s="119"/>
      <c r="V62" s="119"/>
    </row>
    <row r="63" spans="1:22" ht="22.15" customHeight="1">
      <c r="A63" s="102"/>
      <c r="B63" s="512"/>
      <c r="C63" s="102"/>
      <c r="D63" s="512"/>
      <c r="E63" s="102"/>
      <c r="F63" s="512"/>
      <c r="G63" s="102"/>
      <c r="H63" s="512"/>
      <c r="I63" s="102"/>
      <c r="J63" s="512"/>
      <c r="K63" s="102"/>
      <c r="L63" s="119"/>
      <c r="M63" s="119"/>
      <c r="N63" s="119"/>
      <c r="O63" s="119"/>
      <c r="P63" s="119"/>
      <c r="Q63" s="119"/>
      <c r="R63" s="119"/>
      <c r="S63" s="119"/>
      <c r="T63" s="119"/>
      <c r="U63" s="119"/>
      <c r="V63" s="119"/>
    </row>
    <row r="64" spans="1:22" ht="22.15" customHeight="1">
      <c r="A64" s="102"/>
      <c r="B64" s="513"/>
      <c r="C64" s="102"/>
      <c r="D64" s="513"/>
      <c r="E64" s="102"/>
      <c r="F64" s="513"/>
      <c r="G64" s="102"/>
      <c r="H64" s="513"/>
      <c r="I64" s="102"/>
      <c r="J64" s="513"/>
      <c r="K64" s="102"/>
      <c r="L64" s="119"/>
      <c r="M64" s="119"/>
      <c r="N64" s="119"/>
      <c r="O64" s="119"/>
      <c r="P64" s="119"/>
      <c r="Q64" s="119"/>
      <c r="R64" s="119"/>
      <c r="S64" s="119"/>
      <c r="T64" s="119"/>
      <c r="U64" s="119"/>
      <c r="V64" s="119"/>
    </row>
    <row r="65" spans="1:22" ht="22.15" customHeight="1">
      <c r="A65" s="102"/>
      <c r="B65" s="513"/>
      <c r="C65" s="102"/>
      <c r="D65" s="513"/>
      <c r="E65" s="102"/>
      <c r="F65" s="513"/>
      <c r="G65" s="102"/>
      <c r="H65" s="513"/>
      <c r="I65" s="102"/>
      <c r="J65" s="513"/>
      <c r="K65" s="102"/>
      <c r="L65" s="119"/>
      <c r="M65" s="119"/>
      <c r="N65" s="119"/>
      <c r="O65" s="119"/>
      <c r="P65" s="119"/>
      <c r="Q65" s="119"/>
      <c r="R65" s="119"/>
      <c r="S65" s="119"/>
      <c r="T65" s="119"/>
      <c r="U65" s="119"/>
      <c r="V65" s="119"/>
    </row>
    <row r="66" spans="1:22" ht="22.15" customHeight="1">
      <c r="A66" s="102"/>
      <c r="B66" s="513"/>
      <c r="C66" s="102"/>
      <c r="D66" s="513"/>
      <c r="E66" s="102"/>
      <c r="F66" s="513"/>
      <c r="G66" s="102"/>
      <c r="H66" s="513"/>
      <c r="I66" s="102"/>
      <c r="J66" s="513"/>
      <c r="K66" s="102"/>
      <c r="L66" s="119"/>
      <c r="M66" s="119"/>
      <c r="N66" s="119"/>
      <c r="O66" s="119"/>
      <c r="P66" s="119"/>
      <c r="Q66" s="119"/>
      <c r="R66" s="119"/>
      <c r="S66" s="119"/>
      <c r="T66" s="119"/>
      <c r="U66" s="119"/>
      <c r="V66" s="119"/>
    </row>
    <row r="67" spans="1:22" ht="22.15" customHeight="1">
      <c r="A67" s="102"/>
      <c r="B67" s="513"/>
      <c r="C67" s="102"/>
      <c r="D67" s="513"/>
      <c r="E67" s="102"/>
      <c r="F67" s="513"/>
      <c r="G67" s="102"/>
      <c r="H67" s="513"/>
      <c r="I67" s="102"/>
      <c r="J67" s="513"/>
      <c r="K67" s="102"/>
      <c r="L67" s="119"/>
      <c r="M67" s="119"/>
      <c r="N67" s="119"/>
      <c r="O67" s="119"/>
      <c r="P67" s="119"/>
      <c r="Q67" s="119"/>
      <c r="R67" s="119"/>
      <c r="S67" s="119"/>
      <c r="T67" s="119"/>
      <c r="U67" s="119"/>
      <c r="V67" s="119"/>
    </row>
    <row r="68" spans="1:22" ht="22.15" customHeight="1">
      <c r="A68" s="102"/>
      <c r="B68" s="513"/>
      <c r="C68" s="102"/>
      <c r="D68" s="513"/>
      <c r="E68" s="102"/>
      <c r="F68" s="513"/>
      <c r="G68" s="102"/>
      <c r="H68" s="513"/>
      <c r="I68" s="102"/>
      <c r="J68" s="513"/>
      <c r="K68" s="102"/>
      <c r="L68" s="119"/>
      <c r="M68" s="119"/>
      <c r="N68" s="119"/>
      <c r="O68" s="119"/>
      <c r="P68" s="119"/>
      <c r="Q68" s="119"/>
      <c r="R68" s="119"/>
      <c r="S68" s="119"/>
      <c r="T68" s="119"/>
      <c r="U68" s="119"/>
      <c r="V68" s="119"/>
    </row>
    <row r="69" spans="1:22" ht="22.15" customHeight="1">
      <c r="A69" s="102"/>
      <c r="B69" s="513"/>
      <c r="C69" s="102"/>
      <c r="D69" s="513"/>
      <c r="E69" s="102"/>
      <c r="F69" s="513"/>
      <c r="G69" s="102"/>
      <c r="H69" s="513"/>
      <c r="I69" s="102"/>
      <c r="J69" s="513"/>
      <c r="K69" s="102"/>
      <c r="L69" s="119"/>
      <c r="M69" s="119"/>
      <c r="N69" s="119"/>
      <c r="O69" s="119"/>
      <c r="P69" s="119"/>
      <c r="Q69" s="119"/>
      <c r="R69" s="119"/>
      <c r="S69" s="119"/>
      <c r="T69" s="119"/>
      <c r="U69" s="119"/>
      <c r="V69" s="119"/>
    </row>
    <row r="70" spans="1:22" ht="22.15" customHeight="1">
      <c r="A70" s="102"/>
      <c r="B70" s="513"/>
      <c r="C70" s="102"/>
      <c r="D70" s="513"/>
      <c r="E70" s="102"/>
      <c r="F70" s="513"/>
      <c r="G70" s="102"/>
      <c r="H70" s="513"/>
      <c r="I70" s="102"/>
      <c r="J70" s="513"/>
      <c r="K70" s="102"/>
      <c r="L70" s="119"/>
      <c r="M70" s="119"/>
      <c r="N70" s="119"/>
      <c r="O70" s="119"/>
      <c r="P70" s="119"/>
      <c r="Q70" s="119"/>
      <c r="R70" s="119"/>
      <c r="S70" s="119"/>
      <c r="T70" s="119"/>
      <c r="U70" s="119"/>
      <c r="V70" s="119"/>
    </row>
    <row r="71" spans="1:22" ht="22.15" customHeight="1">
      <c r="A71" s="102"/>
      <c r="B71" s="513"/>
      <c r="C71" s="102"/>
      <c r="D71" s="513"/>
      <c r="E71" s="102"/>
      <c r="F71" s="513"/>
      <c r="G71" s="102"/>
      <c r="H71" s="513"/>
      <c r="I71" s="102"/>
      <c r="J71" s="513"/>
      <c r="K71" s="102"/>
      <c r="L71" s="119"/>
      <c r="M71" s="119"/>
      <c r="N71" s="119"/>
      <c r="O71" s="119"/>
      <c r="P71" s="119"/>
      <c r="Q71" s="119"/>
      <c r="R71" s="119"/>
      <c r="S71" s="119"/>
      <c r="T71" s="119"/>
      <c r="U71" s="119"/>
      <c r="V71" s="119"/>
    </row>
    <row r="72" spans="1:22" ht="22.15" customHeight="1">
      <c r="A72" s="102"/>
      <c r="B72" s="514"/>
      <c r="C72" s="102"/>
      <c r="D72" s="514"/>
      <c r="E72" s="102"/>
      <c r="F72" s="514"/>
      <c r="G72" s="102"/>
      <c r="H72" s="514"/>
      <c r="I72" s="102"/>
      <c r="J72" s="514"/>
      <c r="K72" s="102"/>
      <c r="L72" s="119"/>
      <c r="M72" s="119"/>
      <c r="N72" s="119"/>
      <c r="O72" s="119"/>
      <c r="P72" s="119"/>
      <c r="Q72" s="119"/>
      <c r="R72" s="119"/>
      <c r="S72" s="119"/>
      <c r="T72" s="119"/>
      <c r="U72" s="119"/>
      <c r="V72" s="119"/>
    </row>
    <row r="73" spans="1:22">
      <c r="A73" s="102"/>
      <c r="B73" s="325"/>
      <c r="C73" s="102"/>
      <c r="D73" s="325"/>
      <c r="E73" s="102"/>
      <c r="F73" s="325"/>
      <c r="G73" s="102"/>
      <c r="H73" s="325"/>
      <c r="I73" s="102"/>
      <c r="J73" s="325"/>
      <c r="K73" s="102"/>
      <c r="L73" s="119"/>
      <c r="M73" s="119"/>
      <c r="N73" s="119"/>
      <c r="O73" s="119"/>
      <c r="P73" s="119"/>
      <c r="Q73" s="119"/>
      <c r="R73" s="119"/>
      <c r="S73" s="119"/>
      <c r="T73" s="119"/>
      <c r="U73" s="119"/>
      <c r="V73" s="119"/>
    </row>
    <row r="74" spans="1:22">
      <c r="A74" s="102"/>
      <c r="B74" s="326">
        <f>'PRODUCT INFORMATION'!$A$123</f>
        <v>0</v>
      </c>
      <c r="C74" s="102"/>
      <c r="D74" s="326">
        <f>'PRODUCT INFORMATION'!$A$123</f>
        <v>0</v>
      </c>
      <c r="E74" s="102"/>
      <c r="F74" s="326">
        <f>'PRODUCT INFORMATION'!$A$123</f>
        <v>0</v>
      </c>
      <c r="G74" s="102"/>
      <c r="H74" s="326">
        <f>'PRODUCT INFORMATION'!$A$123</f>
        <v>0</v>
      </c>
      <c r="I74" s="102"/>
      <c r="J74" s="326">
        <f>'PRODUCT INFORMATION'!$A$123</f>
        <v>0</v>
      </c>
      <c r="K74" s="102"/>
      <c r="L74" s="119"/>
      <c r="M74" s="119"/>
      <c r="N74" s="119"/>
      <c r="O74" s="119"/>
      <c r="P74" s="119"/>
      <c r="Q74" s="119"/>
      <c r="R74" s="119"/>
      <c r="S74" s="119"/>
      <c r="T74" s="119"/>
      <c r="U74" s="119"/>
      <c r="V74" s="119"/>
    </row>
    <row r="75" spans="1:22" ht="22.15" customHeight="1">
      <c r="A75" s="102"/>
      <c r="B75" s="512"/>
      <c r="C75" s="102"/>
      <c r="D75" s="512"/>
      <c r="E75" s="102"/>
      <c r="F75" s="512"/>
      <c r="G75" s="102"/>
      <c r="H75" s="512"/>
      <c r="I75" s="102"/>
      <c r="J75" s="512"/>
      <c r="K75" s="102"/>
      <c r="L75" s="119"/>
      <c r="M75" s="119"/>
      <c r="N75" s="119"/>
      <c r="O75" s="119"/>
      <c r="P75" s="119"/>
      <c r="Q75" s="119"/>
      <c r="R75" s="119"/>
      <c r="S75" s="119"/>
      <c r="T75" s="119"/>
      <c r="U75" s="119"/>
      <c r="V75" s="119"/>
    </row>
    <row r="76" spans="1:22" ht="22.15" customHeight="1">
      <c r="A76" s="102"/>
      <c r="B76" s="513"/>
      <c r="C76" s="102"/>
      <c r="D76" s="513"/>
      <c r="E76" s="102"/>
      <c r="F76" s="513"/>
      <c r="G76" s="102"/>
      <c r="H76" s="513"/>
      <c r="I76" s="102"/>
      <c r="J76" s="513"/>
      <c r="K76" s="102"/>
      <c r="L76" s="119"/>
      <c r="M76" s="119"/>
      <c r="N76" s="119"/>
      <c r="O76" s="119"/>
      <c r="P76" s="119"/>
      <c r="Q76" s="119"/>
      <c r="R76" s="119"/>
      <c r="S76" s="119"/>
      <c r="T76" s="119"/>
      <c r="U76" s="119"/>
      <c r="V76" s="119"/>
    </row>
    <row r="77" spans="1:22" ht="22.15" customHeight="1">
      <c r="A77" s="102"/>
      <c r="B77" s="513"/>
      <c r="C77" s="102"/>
      <c r="D77" s="513"/>
      <c r="E77" s="102"/>
      <c r="F77" s="513"/>
      <c r="G77" s="102"/>
      <c r="H77" s="513"/>
      <c r="I77" s="102"/>
      <c r="J77" s="513"/>
      <c r="K77" s="102"/>
      <c r="L77" s="119"/>
      <c r="M77" s="119"/>
      <c r="N77" s="119"/>
      <c r="O77" s="119"/>
      <c r="P77" s="119"/>
      <c r="Q77" s="119"/>
      <c r="R77" s="119"/>
      <c r="S77" s="119"/>
      <c r="T77" s="119"/>
      <c r="U77" s="119"/>
      <c r="V77" s="119"/>
    </row>
    <row r="78" spans="1:22" ht="22.15" customHeight="1">
      <c r="A78" s="102"/>
      <c r="B78" s="513"/>
      <c r="C78" s="102"/>
      <c r="D78" s="513"/>
      <c r="E78" s="102"/>
      <c r="F78" s="513"/>
      <c r="G78" s="102"/>
      <c r="H78" s="513"/>
      <c r="I78" s="102"/>
      <c r="J78" s="513"/>
      <c r="K78" s="102"/>
      <c r="L78" s="119"/>
      <c r="M78" s="119"/>
      <c r="N78" s="119"/>
      <c r="O78" s="119"/>
      <c r="P78" s="119"/>
      <c r="Q78" s="119"/>
      <c r="R78" s="119"/>
      <c r="S78" s="119"/>
      <c r="T78" s="119"/>
      <c r="U78" s="119"/>
      <c r="V78" s="119"/>
    </row>
    <row r="79" spans="1:22" ht="22.15" customHeight="1">
      <c r="A79" s="102"/>
      <c r="B79" s="513"/>
      <c r="C79" s="102"/>
      <c r="D79" s="513"/>
      <c r="E79" s="102"/>
      <c r="F79" s="513"/>
      <c r="G79" s="102"/>
      <c r="H79" s="513"/>
      <c r="I79" s="102"/>
      <c r="J79" s="513"/>
      <c r="K79" s="102"/>
      <c r="L79" s="119"/>
      <c r="M79" s="119"/>
      <c r="N79" s="119"/>
      <c r="O79" s="119"/>
      <c r="P79" s="119"/>
      <c r="Q79" s="119"/>
      <c r="R79" s="119"/>
      <c r="S79" s="119"/>
      <c r="T79" s="119"/>
      <c r="U79" s="119"/>
      <c r="V79" s="119"/>
    </row>
    <row r="80" spans="1:22" ht="22.15" customHeight="1">
      <c r="A80" s="102"/>
      <c r="B80" s="513"/>
      <c r="C80" s="102"/>
      <c r="D80" s="513"/>
      <c r="E80" s="102"/>
      <c r="F80" s="513"/>
      <c r="G80" s="102"/>
      <c r="H80" s="513"/>
      <c r="I80" s="102"/>
      <c r="J80" s="513"/>
      <c r="K80" s="102"/>
      <c r="L80" s="119"/>
      <c r="M80" s="119"/>
      <c r="N80" s="119"/>
      <c r="O80" s="119"/>
      <c r="P80" s="119"/>
      <c r="Q80" s="119"/>
      <c r="R80" s="119"/>
      <c r="S80" s="119"/>
      <c r="T80" s="119"/>
      <c r="U80" s="119"/>
      <c r="V80" s="119"/>
    </row>
    <row r="81" spans="1:22" ht="22.15" customHeight="1">
      <c r="A81" s="102"/>
      <c r="B81" s="513"/>
      <c r="C81" s="102"/>
      <c r="D81" s="513"/>
      <c r="E81" s="102"/>
      <c r="F81" s="513"/>
      <c r="G81" s="102"/>
      <c r="H81" s="513"/>
      <c r="I81" s="102"/>
      <c r="J81" s="513"/>
      <c r="K81" s="102"/>
      <c r="L81" s="119"/>
      <c r="M81" s="119"/>
      <c r="N81" s="119"/>
      <c r="O81" s="119"/>
      <c r="P81" s="119"/>
      <c r="Q81" s="119"/>
      <c r="R81" s="119"/>
      <c r="S81" s="119"/>
      <c r="T81" s="119"/>
      <c r="U81" s="119"/>
      <c r="V81" s="119"/>
    </row>
    <row r="82" spans="1:22" ht="22.15" customHeight="1">
      <c r="A82" s="102"/>
      <c r="B82" s="513"/>
      <c r="C82" s="102"/>
      <c r="D82" s="513"/>
      <c r="E82" s="102"/>
      <c r="F82" s="513"/>
      <c r="G82" s="102"/>
      <c r="H82" s="513"/>
      <c r="I82" s="102"/>
      <c r="J82" s="513"/>
      <c r="K82" s="102"/>
      <c r="L82" s="119"/>
      <c r="M82" s="119"/>
      <c r="N82" s="119"/>
      <c r="O82" s="119"/>
      <c r="P82" s="119"/>
      <c r="Q82" s="119"/>
      <c r="R82" s="119"/>
      <c r="S82" s="119"/>
      <c r="T82" s="119"/>
      <c r="U82" s="119"/>
      <c r="V82" s="119"/>
    </row>
    <row r="83" spans="1:22" ht="22.15" customHeight="1">
      <c r="A83" s="102"/>
      <c r="B83" s="513"/>
      <c r="C83" s="102"/>
      <c r="D83" s="513"/>
      <c r="E83" s="102"/>
      <c r="F83" s="513"/>
      <c r="G83" s="102"/>
      <c r="H83" s="513"/>
      <c r="I83" s="102"/>
      <c r="J83" s="513"/>
      <c r="K83" s="102"/>
      <c r="L83" s="119"/>
      <c r="M83" s="119"/>
      <c r="N83" s="119"/>
      <c r="O83" s="119"/>
      <c r="P83" s="119"/>
      <c r="Q83" s="119"/>
      <c r="R83" s="119"/>
      <c r="S83" s="119"/>
      <c r="T83" s="119"/>
      <c r="U83" s="119"/>
      <c r="V83" s="119"/>
    </row>
    <row r="84" spans="1:22" ht="22.15" customHeight="1">
      <c r="A84" s="102"/>
      <c r="B84" s="514"/>
      <c r="C84" s="102"/>
      <c r="D84" s="514"/>
      <c r="E84" s="102"/>
      <c r="F84" s="514"/>
      <c r="G84" s="102"/>
      <c r="H84" s="514"/>
      <c r="I84" s="102"/>
      <c r="J84" s="514"/>
      <c r="K84" s="102"/>
      <c r="L84" s="119"/>
      <c r="M84" s="119"/>
      <c r="N84" s="119"/>
      <c r="O84" s="119"/>
      <c r="P84" s="119"/>
      <c r="Q84" s="119"/>
      <c r="R84" s="119"/>
      <c r="S84" s="119"/>
      <c r="T84" s="119"/>
      <c r="U84" s="119"/>
      <c r="V84" s="119"/>
    </row>
  </sheetData>
  <sheetProtection formatCells="0" formatColumns="0" formatRows="0" insertColumns="0" insertRows="0" insertHyperlinks="0" deleteColumns="0" deleteRows="0" selectLockedCells="1" sort="0" autoFilter="0"/>
  <dataConsolidate/>
  <mergeCells count="36">
    <mergeCell ref="B75:B84"/>
    <mergeCell ref="D75:D84"/>
    <mergeCell ref="F75:F84"/>
    <mergeCell ref="H75:H84"/>
    <mergeCell ref="J75:J84"/>
    <mergeCell ref="B63:B72"/>
    <mergeCell ref="D63:D72"/>
    <mergeCell ref="F63:F72"/>
    <mergeCell ref="H63:H72"/>
    <mergeCell ref="J63:J72"/>
    <mergeCell ref="B51:B60"/>
    <mergeCell ref="D51:D60"/>
    <mergeCell ref="F51:F60"/>
    <mergeCell ref="H51:H60"/>
    <mergeCell ref="J51:J60"/>
    <mergeCell ref="B39:B48"/>
    <mergeCell ref="D39:D48"/>
    <mergeCell ref="F39:F48"/>
    <mergeCell ref="H39:H48"/>
    <mergeCell ref="J39:J48"/>
    <mergeCell ref="B27:B36"/>
    <mergeCell ref="D27:D36"/>
    <mergeCell ref="F27:F36"/>
    <mergeCell ref="H27:H36"/>
    <mergeCell ref="J27:J36"/>
    <mergeCell ref="B15:B24"/>
    <mergeCell ref="D15:D24"/>
    <mergeCell ref="F15:F24"/>
    <mergeCell ref="H15:H24"/>
    <mergeCell ref="J15:J24"/>
    <mergeCell ref="L3:V6"/>
    <mergeCell ref="B3:B12"/>
    <mergeCell ref="D3:D12"/>
    <mergeCell ref="F3:F12"/>
    <mergeCell ref="H3:H12"/>
    <mergeCell ref="J3:J12"/>
  </mergeCells>
  <pageMargins left="0.23622047244094491" right="0.23622047244094491" top="0" bottom="0" header="0.31496062992125984" footer="0.31496062992125984"/>
  <pageSetup paperSize="9" scale="76" orientation="landscape" r:id="rId1"/>
  <headerFooter>
    <oddFooter>&amp;L&amp;F&amp;R&amp;A; &amp;D;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919B-1B36-40AB-AE15-B0F2C5FFBCD4}">
  <sheetPr>
    <tabColor rgb="FF7030A0"/>
    <pageSetUpPr fitToPage="1"/>
  </sheetPr>
  <dimension ref="A1:CC2345"/>
  <sheetViews>
    <sheetView workbookViewId="0">
      <selection activeCell="L19" sqref="L19"/>
    </sheetView>
  </sheetViews>
  <sheetFormatPr defaultColWidth="9.140625" defaultRowHeight="15.75"/>
  <cols>
    <col min="1" max="1" width="2.28515625" style="168" customWidth="1"/>
    <col min="2" max="2" width="8" style="168" customWidth="1"/>
    <col min="3" max="3" width="4.7109375" style="168" customWidth="1"/>
    <col min="4" max="4" width="6.140625" style="168" customWidth="1"/>
    <col min="5" max="5" width="3.7109375" style="168" customWidth="1"/>
    <col min="6" max="8" width="10.28515625" style="168" customWidth="1"/>
    <col min="9" max="9" width="9" style="168" customWidth="1"/>
    <col min="10" max="10" width="6" style="168" customWidth="1"/>
    <col min="11" max="11" width="4.42578125" style="168" customWidth="1"/>
    <col min="12" max="12" width="7.5703125" style="168" customWidth="1"/>
    <col min="13" max="13" width="3.85546875" style="168" customWidth="1"/>
    <col min="14" max="14" width="3.140625" style="168" customWidth="1"/>
    <col min="15" max="19" width="8.28515625" style="168" customWidth="1"/>
    <col min="20" max="20" width="33.28515625" style="168" bestFit="1" customWidth="1"/>
    <col min="21" max="21" width="7.28515625" style="168" customWidth="1"/>
    <col min="22" max="22" width="1" style="184" customWidth="1"/>
    <col min="23" max="23" width="13.7109375" style="168" customWidth="1"/>
    <col min="24" max="24" width="12" style="168" customWidth="1"/>
    <col min="25" max="25" width="15.28515625" style="168" customWidth="1"/>
    <col min="26" max="26" width="5" style="168" customWidth="1"/>
    <col min="27" max="27" width="4.5703125" style="168" customWidth="1"/>
    <col min="28" max="28" width="8.28515625" style="168" customWidth="1"/>
    <col min="29" max="29" width="14.28515625" style="168" customWidth="1"/>
    <col min="30" max="30" width="11.28515625" style="168" bestFit="1" customWidth="1"/>
    <col min="31" max="31" width="17.28515625" style="168" bestFit="1" customWidth="1"/>
    <col min="32" max="32" width="16" style="168" customWidth="1"/>
    <col min="33" max="33" width="44.140625" style="168" bestFit="1" customWidth="1"/>
    <col min="34" max="34" width="27.42578125" style="168" bestFit="1" customWidth="1"/>
    <col min="35" max="35" width="14.85546875" style="168" bestFit="1" customWidth="1"/>
    <col min="36" max="36" width="22.5703125" style="168" bestFit="1" customWidth="1"/>
    <col min="37" max="37" width="27.140625" style="168" bestFit="1" customWidth="1"/>
    <col min="38" max="38" width="20.28515625" style="168" bestFit="1" customWidth="1"/>
    <col min="39" max="39" width="21.85546875" style="168" bestFit="1" customWidth="1"/>
    <col min="40" max="40" width="25" style="168" bestFit="1" customWidth="1"/>
    <col min="41" max="41" width="31.28515625" style="168" bestFit="1" customWidth="1"/>
    <col min="42" max="42" width="29.85546875" style="168" bestFit="1" customWidth="1"/>
    <col min="43" max="43" width="31.42578125" style="168" bestFit="1" customWidth="1"/>
    <col min="44" max="44" width="24.42578125" style="168" bestFit="1" customWidth="1"/>
    <col min="45" max="45" width="40.140625" style="168" bestFit="1" customWidth="1"/>
    <col min="46" max="46" width="27" style="168" bestFit="1" customWidth="1"/>
    <col min="47" max="47" width="34.42578125" style="168" bestFit="1" customWidth="1"/>
    <col min="48" max="48" width="16" style="168" bestFit="1" customWidth="1"/>
    <col min="49" max="49" width="15.85546875" style="168" bestFit="1" customWidth="1"/>
    <col min="50" max="50" width="143.85546875" style="168" bestFit="1" customWidth="1"/>
    <col min="51" max="51" width="12.7109375" style="168" bestFit="1" customWidth="1"/>
    <col min="52" max="52" width="15.85546875" style="168" bestFit="1" customWidth="1"/>
    <col min="53" max="54" width="12.5703125" style="168" customWidth="1"/>
    <col min="55" max="55" width="97.140625" style="168" bestFit="1" customWidth="1"/>
    <col min="56" max="57" width="12.5703125" style="168" customWidth="1"/>
    <col min="58" max="58" width="4.28515625" style="168" bestFit="1" customWidth="1"/>
    <col min="59" max="68" width="12.5703125" style="168" customWidth="1"/>
    <col min="69" max="16384" width="9.140625" style="168"/>
  </cols>
  <sheetData>
    <row r="1" spans="1:81" ht="3.75" customHeight="1">
      <c r="A1" s="166"/>
      <c r="B1" s="166"/>
      <c r="C1" s="166"/>
      <c r="D1" s="166"/>
      <c r="E1" s="166"/>
      <c r="F1" s="166"/>
      <c r="G1" s="166"/>
      <c r="H1" s="166"/>
      <c r="I1" s="166"/>
      <c r="J1" s="166"/>
      <c r="K1" s="166"/>
      <c r="L1" s="166"/>
      <c r="M1" s="166"/>
      <c r="N1" s="166"/>
      <c r="O1" s="166"/>
      <c r="P1" s="166"/>
      <c r="Q1" s="166"/>
      <c r="R1" s="166"/>
      <c r="S1" s="166"/>
      <c r="T1" s="166"/>
      <c r="U1" s="166"/>
      <c r="V1" s="166"/>
      <c r="W1" s="167"/>
      <c r="X1" s="167"/>
      <c r="Y1" s="167"/>
      <c r="Z1" s="167"/>
      <c r="AA1" s="167"/>
      <c r="AB1" s="167"/>
      <c r="AC1" s="167"/>
      <c r="AD1" s="167"/>
      <c r="AE1" s="167"/>
      <c r="AF1" s="167"/>
      <c r="AG1" s="167"/>
      <c r="AH1" s="167"/>
      <c r="AI1" s="167"/>
      <c r="AJ1" s="167"/>
      <c r="AK1" s="167"/>
      <c r="AL1" s="167"/>
    </row>
    <row r="2" spans="1:81" s="171" customFormat="1" ht="13.5" customHeight="1">
      <c r="A2" s="169"/>
      <c r="B2" s="170"/>
      <c r="C2" s="170"/>
      <c r="D2" s="342" t="s">
        <v>2307</v>
      </c>
      <c r="E2" s="342"/>
      <c r="F2" s="342"/>
      <c r="G2" s="342"/>
      <c r="H2" s="342"/>
      <c r="I2" s="342"/>
      <c r="J2" s="342"/>
      <c r="K2" s="342"/>
      <c r="L2" s="342"/>
      <c r="M2" s="343" t="str">
        <f>'Fields names'!A16</f>
        <v>Product Specification Card</v>
      </c>
      <c r="N2" s="343"/>
      <c r="O2" s="343"/>
      <c r="P2" s="343"/>
      <c r="Q2" s="343"/>
      <c r="R2" s="343"/>
      <c r="S2" s="343"/>
      <c r="T2" s="343"/>
      <c r="U2" s="169"/>
      <c r="V2" s="169"/>
      <c r="W2" s="167"/>
      <c r="X2" s="167"/>
      <c r="Y2" s="167"/>
      <c r="Z2" s="167"/>
      <c r="AA2" s="167"/>
      <c r="AB2" s="167"/>
      <c r="AC2" s="167"/>
      <c r="AD2" s="167"/>
      <c r="AE2" s="167"/>
      <c r="AF2" s="167"/>
      <c r="AG2" s="167"/>
      <c r="AH2" s="167"/>
      <c r="AI2" s="167"/>
      <c r="AJ2" s="167"/>
      <c r="AK2" s="167"/>
      <c r="AL2" s="167"/>
    </row>
    <row r="3" spans="1:81" s="171" customFormat="1" ht="15" customHeight="1">
      <c r="A3" s="169"/>
      <c r="B3" s="172"/>
      <c r="C3" s="173"/>
      <c r="D3" s="342"/>
      <c r="E3" s="342"/>
      <c r="F3" s="342"/>
      <c r="G3" s="342"/>
      <c r="H3" s="342"/>
      <c r="I3" s="342"/>
      <c r="J3" s="342"/>
      <c r="K3" s="342"/>
      <c r="L3" s="342"/>
      <c r="M3" s="343"/>
      <c r="N3" s="343"/>
      <c r="O3" s="343"/>
      <c r="P3" s="343"/>
      <c r="Q3" s="343"/>
      <c r="R3" s="343"/>
      <c r="S3" s="343"/>
      <c r="T3" s="343"/>
      <c r="U3" s="169"/>
      <c r="V3" s="169"/>
      <c r="W3" s="167"/>
      <c r="X3" s="167"/>
      <c r="Y3" s="167"/>
      <c r="Z3" s="167"/>
      <c r="AA3" s="167"/>
      <c r="AB3" s="167"/>
      <c r="AC3" s="167"/>
      <c r="AD3" s="167"/>
      <c r="AE3" s="167"/>
      <c r="AF3" s="167"/>
      <c r="AG3" s="167"/>
      <c r="AH3" s="167"/>
      <c r="AI3" s="167"/>
      <c r="AJ3" s="167"/>
      <c r="AK3" s="167"/>
      <c r="AL3" s="167"/>
    </row>
    <row r="4" spans="1:81" s="171" customFormat="1" ht="12.75" customHeight="1">
      <c r="A4" s="169"/>
      <c r="B4" s="172"/>
      <c r="C4" s="173"/>
      <c r="D4" s="174"/>
      <c r="E4" s="174"/>
      <c r="F4" s="174"/>
      <c r="G4" s="174"/>
      <c r="H4" s="174"/>
      <c r="I4" s="174"/>
      <c r="J4" s="174"/>
      <c r="K4" s="174"/>
      <c r="L4" s="174"/>
      <c r="M4" s="344" t="str">
        <f>'Fields names'!A268</f>
        <v>Home Textile and Clothing</v>
      </c>
      <c r="N4" s="344"/>
      <c r="O4" s="344"/>
      <c r="P4" s="344"/>
      <c r="Q4" s="344"/>
      <c r="R4" s="344"/>
      <c r="S4" s="344"/>
      <c r="T4" s="344"/>
      <c r="U4" s="169"/>
      <c r="V4" s="169"/>
      <c r="W4" s="167"/>
      <c r="X4" s="167"/>
      <c r="Y4" s="167"/>
      <c r="Z4" s="167"/>
      <c r="AA4" s="167"/>
      <c r="AB4" s="167"/>
      <c r="AC4" s="167"/>
      <c r="AD4" s="167"/>
      <c r="AE4" s="167"/>
      <c r="AF4" s="167"/>
      <c r="AG4" s="167"/>
      <c r="AH4" s="167"/>
      <c r="AI4" s="167"/>
      <c r="AJ4" s="167"/>
      <c r="AK4" s="167"/>
      <c r="AL4" s="167"/>
    </row>
    <row r="5" spans="1:81" s="171" customFormat="1" ht="15" customHeight="1">
      <c r="A5" s="169"/>
      <c r="B5" s="345"/>
      <c r="C5" s="345"/>
      <c r="D5" s="174"/>
      <c r="E5" s="174"/>
      <c r="F5" s="174"/>
      <c r="G5" s="174"/>
      <c r="H5" s="174"/>
      <c r="I5" s="174"/>
      <c r="J5" s="174"/>
      <c r="K5" s="174"/>
      <c r="L5" s="174"/>
      <c r="M5" s="344"/>
      <c r="N5" s="344"/>
      <c r="O5" s="344"/>
      <c r="P5" s="344"/>
      <c r="Q5" s="344"/>
      <c r="R5" s="344"/>
      <c r="S5" s="344"/>
      <c r="T5" s="344"/>
      <c r="U5" s="169"/>
      <c r="V5" s="169"/>
      <c r="W5" s="167"/>
      <c r="X5" s="167"/>
      <c r="Y5" s="167"/>
      <c r="Z5" s="167"/>
      <c r="AA5" s="167"/>
      <c r="AB5" s="167"/>
      <c r="AC5" s="167"/>
      <c r="AD5" s="167"/>
      <c r="AE5" s="167"/>
      <c r="AF5" s="167"/>
      <c r="AG5" s="167"/>
      <c r="AH5" s="167"/>
      <c r="AI5" s="167"/>
      <c r="AJ5" s="167"/>
      <c r="AK5" s="167"/>
      <c r="AL5" s="167"/>
    </row>
    <row r="6" spans="1:81" s="171" customFormat="1" ht="0.6" customHeight="1">
      <c r="A6" s="169"/>
      <c r="B6" s="173"/>
      <c r="C6" s="173"/>
      <c r="D6" s="173"/>
      <c r="E6" s="173"/>
      <c r="F6" s="173"/>
      <c r="G6" s="173"/>
      <c r="H6" s="173"/>
      <c r="I6" s="173"/>
      <c r="J6" s="173"/>
      <c r="K6" s="173"/>
      <c r="L6" s="173"/>
      <c r="M6" s="173"/>
      <c r="N6" s="173"/>
      <c r="O6" s="173"/>
      <c r="P6" s="173"/>
      <c r="Q6" s="173"/>
      <c r="R6" s="173"/>
      <c r="S6" s="175"/>
      <c r="T6" s="175"/>
      <c r="U6" s="175"/>
      <c r="V6" s="176"/>
      <c r="W6" s="167"/>
      <c r="X6" s="167"/>
      <c r="Y6" s="167"/>
      <c r="Z6" s="167"/>
      <c r="AA6" s="167"/>
      <c r="AB6" s="167"/>
      <c r="AC6" s="167"/>
      <c r="AD6" s="167"/>
      <c r="AE6" s="167"/>
      <c r="AF6" s="167"/>
      <c r="AG6" s="167"/>
      <c r="AH6" s="167"/>
      <c r="AI6" s="167"/>
      <c r="AJ6" s="167"/>
      <c r="AK6" s="167"/>
      <c r="AL6" s="167"/>
    </row>
    <row r="7" spans="1:81" s="178" customFormat="1" ht="4.5" customHeight="1">
      <c r="A7" s="177"/>
      <c r="B7" s="177"/>
      <c r="C7" s="177"/>
      <c r="D7" s="177"/>
      <c r="E7" s="177"/>
      <c r="F7" s="177"/>
      <c r="G7" s="177"/>
      <c r="H7" s="177"/>
      <c r="I7" s="177"/>
      <c r="J7" s="177"/>
      <c r="K7" s="177"/>
      <c r="L7" s="177"/>
      <c r="M7" s="177"/>
      <c r="N7" s="177"/>
      <c r="O7" s="177"/>
      <c r="P7" s="177"/>
      <c r="Q7" s="177"/>
      <c r="R7" s="177"/>
      <c r="S7" s="177"/>
      <c r="T7" s="177"/>
      <c r="U7" s="177"/>
      <c r="V7" s="176"/>
      <c r="W7" s="167"/>
      <c r="X7" s="167"/>
      <c r="Y7" s="167"/>
      <c r="Z7" s="167"/>
      <c r="AA7" s="167"/>
      <c r="AB7" s="167"/>
      <c r="AC7" s="167"/>
      <c r="AD7" s="167"/>
      <c r="AE7" s="167"/>
      <c r="AF7" s="167"/>
      <c r="AG7" s="167"/>
      <c r="AH7" s="167"/>
      <c r="AI7" s="167"/>
      <c r="AJ7" s="167"/>
      <c r="AK7" s="167"/>
      <c r="AL7" s="167"/>
      <c r="BG7" s="179"/>
      <c r="BH7" s="179"/>
      <c r="BI7" s="179"/>
      <c r="BJ7" s="179"/>
      <c r="BK7" s="179"/>
      <c r="BL7" s="179"/>
      <c r="BM7" s="179"/>
      <c r="BN7" s="179"/>
      <c r="BO7" s="179"/>
      <c r="BP7" s="179"/>
      <c r="BQ7" s="179"/>
      <c r="BR7" s="179"/>
      <c r="BS7" s="179"/>
      <c r="BT7" s="179"/>
      <c r="BU7" s="179"/>
      <c r="BV7" s="179"/>
      <c r="BW7" s="179"/>
      <c r="BX7" s="171"/>
      <c r="BY7" s="171"/>
      <c r="BZ7" s="171"/>
      <c r="CA7" s="171"/>
      <c r="CB7" s="171"/>
      <c r="CC7" s="171"/>
    </row>
    <row r="8" spans="1:81" ht="15.75" customHeight="1">
      <c r="A8" s="167"/>
      <c r="B8" s="346" t="str">
        <f>'drop down choices'!DH3</f>
        <v>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v>
      </c>
      <c r="C8" s="346"/>
      <c r="D8" s="346"/>
      <c r="E8" s="346"/>
      <c r="F8" s="346"/>
      <c r="G8" s="346"/>
      <c r="H8" s="346"/>
      <c r="I8" s="346"/>
      <c r="J8" s="346"/>
      <c r="K8" s="346"/>
      <c r="L8" s="346"/>
      <c r="M8" s="346"/>
      <c r="N8" s="346"/>
      <c r="O8" s="346"/>
      <c r="P8" s="346"/>
      <c r="Q8" s="346"/>
      <c r="R8" s="346"/>
      <c r="S8" s="163"/>
      <c r="T8" s="163"/>
      <c r="U8" s="167"/>
      <c r="V8" s="167"/>
      <c r="W8" s="167"/>
      <c r="X8" s="167"/>
      <c r="Y8" s="167"/>
      <c r="Z8" s="167"/>
      <c r="AA8" s="167"/>
      <c r="AB8" s="167"/>
      <c r="AC8" s="167"/>
      <c r="AD8" s="167"/>
      <c r="AE8" s="167"/>
      <c r="AF8" s="167"/>
      <c r="AG8" s="167"/>
      <c r="AH8" s="167"/>
      <c r="AI8" s="167"/>
      <c r="AJ8" s="167"/>
      <c r="AK8" s="167"/>
      <c r="AL8" s="167"/>
    </row>
    <row r="9" spans="1:81">
      <c r="A9" s="167"/>
      <c r="B9" s="346"/>
      <c r="C9" s="346"/>
      <c r="D9" s="346"/>
      <c r="E9" s="346"/>
      <c r="F9" s="346"/>
      <c r="G9" s="346"/>
      <c r="H9" s="346"/>
      <c r="I9" s="346"/>
      <c r="J9" s="346"/>
      <c r="K9" s="346"/>
      <c r="L9" s="346"/>
      <c r="M9" s="346"/>
      <c r="N9" s="346"/>
      <c r="O9" s="346"/>
      <c r="P9" s="346"/>
      <c r="Q9" s="346"/>
      <c r="R9" s="346"/>
      <c r="S9" s="163"/>
      <c r="T9" s="180" t="str">
        <f>'drop down choices'!DH4</f>
        <v>Italy.QA@qvc.com</v>
      </c>
      <c r="U9" s="167"/>
      <c r="V9" s="167"/>
      <c r="W9" s="167"/>
      <c r="X9" s="167"/>
      <c r="Y9" s="167"/>
      <c r="Z9" s="167"/>
      <c r="AA9" s="167"/>
      <c r="AB9" s="167"/>
      <c r="AC9" s="167"/>
      <c r="AD9" s="167"/>
      <c r="AE9" s="167"/>
      <c r="AF9" s="167"/>
      <c r="AG9" s="167"/>
      <c r="AH9" s="167"/>
      <c r="AI9" s="167"/>
      <c r="AJ9" s="167"/>
      <c r="AK9" s="167"/>
      <c r="AL9" s="167"/>
    </row>
    <row r="10" spans="1:81">
      <c r="A10" s="167"/>
      <c r="B10" s="346"/>
      <c r="C10" s="346"/>
      <c r="D10" s="346"/>
      <c r="E10" s="346"/>
      <c r="F10" s="346"/>
      <c r="G10" s="346"/>
      <c r="H10" s="346"/>
      <c r="I10" s="346"/>
      <c r="J10" s="346"/>
      <c r="K10" s="346"/>
      <c r="L10" s="346"/>
      <c r="M10" s="346"/>
      <c r="N10" s="346"/>
      <c r="O10" s="346"/>
      <c r="P10" s="346"/>
      <c r="Q10" s="346"/>
      <c r="R10" s="346"/>
      <c r="S10" s="167"/>
      <c r="T10" s="180" t="str">
        <f>'drop down choices'!DH5</f>
        <v>ITYSpecCardQueries@qvc.com</v>
      </c>
      <c r="U10" s="167"/>
      <c r="V10" s="167"/>
      <c r="W10" s="167"/>
      <c r="X10" s="167"/>
      <c r="Y10" s="167"/>
      <c r="Z10" s="167"/>
      <c r="AA10" s="167"/>
      <c r="AB10" s="167"/>
      <c r="AC10" s="167"/>
      <c r="AD10" s="167"/>
      <c r="AE10" s="167"/>
      <c r="AF10" s="167"/>
      <c r="AG10" s="167"/>
      <c r="AH10" s="167"/>
      <c r="AI10" s="167"/>
      <c r="AJ10" s="167"/>
      <c r="AK10" s="167"/>
      <c r="AL10" s="167"/>
    </row>
    <row r="11" spans="1:81">
      <c r="A11" s="167"/>
      <c r="B11" s="167"/>
      <c r="C11" s="167"/>
      <c r="D11" s="167"/>
      <c r="E11" s="167"/>
      <c r="F11" s="167"/>
      <c r="G11" s="167"/>
      <c r="H11" s="167"/>
      <c r="I11" s="167"/>
      <c r="J11" s="167"/>
      <c r="K11" s="167"/>
      <c r="L11" s="167"/>
      <c r="M11" s="167"/>
      <c r="N11" s="167"/>
      <c r="O11" s="167"/>
      <c r="P11" s="167"/>
      <c r="R11" s="167"/>
      <c r="S11" s="167"/>
      <c r="T11" s="167"/>
      <c r="U11" s="167"/>
      <c r="V11" s="167"/>
      <c r="W11" s="167"/>
      <c r="X11" s="167"/>
      <c r="Y11" s="167"/>
      <c r="Z11" s="167"/>
      <c r="AA11" s="167"/>
      <c r="AB11" s="167"/>
      <c r="AC11" s="167"/>
      <c r="AD11" s="167"/>
      <c r="AE11" s="167"/>
      <c r="AF11" s="167"/>
      <c r="AG11" s="167"/>
      <c r="AH11" s="167"/>
      <c r="AI11" s="167"/>
      <c r="AJ11" s="167"/>
      <c r="AK11" s="167"/>
      <c r="AL11" s="167"/>
    </row>
    <row r="12" spans="1:81" ht="15.75" customHeight="1">
      <c r="A12" s="167"/>
      <c r="B12" s="348" t="str">
        <f>'Fields names'!$A$46</f>
        <v>Style Variants (Available Options: colors, sizes...)</v>
      </c>
      <c r="C12" s="348"/>
      <c r="D12" s="348"/>
      <c r="E12" s="348"/>
      <c r="F12" s="348"/>
      <c r="G12" s="348"/>
      <c r="H12" s="348"/>
      <c r="I12" s="348"/>
      <c r="J12" s="167"/>
      <c r="K12" s="167"/>
      <c r="L12" s="167"/>
      <c r="M12" s="167"/>
      <c r="N12" s="167"/>
      <c r="O12" s="167"/>
      <c r="P12" s="167"/>
      <c r="Q12" s="167"/>
      <c r="R12" s="167"/>
      <c r="S12" s="181"/>
      <c r="T12" s="181"/>
      <c r="U12" s="167"/>
      <c r="V12" s="167"/>
      <c r="W12" s="167"/>
      <c r="X12" s="167"/>
      <c r="Y12" s="167"/>
      <c r="Z12" s="167"/>
      <c r="AA12" s="167"/>
      <c r="AB12" s="167"/>
      <c r="AC12" s="167"/>
      <c r="AD12" s="167"/>
      <c r="AE12" s="167"/>
      <c r="AF12" s="167"/>
      <c r="AG12" s="167"/>
      <c r="AH12" s="167"/>
      <c r="AI12" s="167"/>
      <c r="AJ12" s="167"/>
      <c r="AK12" s="167"/>
      <c r="AL12" s="167"/>
    </row>
    <row r="13" spans="1:81" ht="15.75" customHeight="1">
      <c r="A13" s="167"/>
      <c r="B13" s="346" t="str">
        <f>instructions!A97</f>
        <v xml:space="preserve">&lt;== Offered Styles
Please specify all the different options offered with this item: Sizes, Colour, Options...
Details of individual items within a kit or set, this could apply to Beauty, Homewares and Homestyle. On Fashion this could be a size option.
</v>
      </c>
      <c r="C13" s="346"/>
      <c r="D13" s="346"/>
      <c r="E13" s="346"/>
      <c r="F13" s="346"/>
      <c r="G13" s="346"/>
      <c r="H13" s="346"/>
      <c r="I13" s="346"/>
      <c r="J13" s="346"/>
      <c r="K13" s="346"/>
      <c r="L13" s="346"/>
      <c r="M13" s="346"/>
      <c r="N13" s="346"/>
      <c r="O13" s="346"/>
      <c r="P13" s="346"/>
      <c r="Q13" s="346"/>
      <c r="R13" s="346"/>
      <c r="S13" s="181"/>
      <c r="T13" s="181"/>
      <c r="U13" s="167"/>
      <c r="V13" s="167"/>
      <c r="W13" s="167"/>
      <c r="X13" s="167"/>
      <c r="Y13" s="167"/>
      <c r="Z13" s="167"/>
      <c r="AA13" s="167"/>
      <c r="AB13" s="167"/>
      <c r="AC13" s="167"/>
      <c r="AD13" s="167"/>
      <c r="AE13" s="167"/>
      <c r="AF13" s="167"/>
      <c r="AG13" s="167"/>
      <c r="AH13" s="167"/>
      <c r="AI13" s="167"/>
      <c r="AJ13" s="167"/>
      <c r="AK13" s="167"/>
      <c r="AL13" s="167"/>
    </row>
    <row r="14" spans="1:81" ht="33" customHeight="1">
      <c r="A14" s="167"/>
      <c r="B14" s="346"/>
      <c r="C14" s="346"/>
      <c r="D14" s="346"/>
      <c r="E14" s="346"/>
      <c r="F14" s="346"/>
      <c r="G14" s="346"/>
      <c r="H14" s="346"/>
      <c r="I14" s="346"/>
      <c r="J14" s="346"/>
      <c r="K14" s="346"/>
      <c r="L14" s="346"/>
      <c r="M14" s="346"/>
      <c r="N14" s="346"/>
      <c r="O14" s="346"/>
      <c r="P14" s="346"/>
      <c r="Q14" s="346"/>
      <c r="R14" s="346"/>
      <c r="S14" s="181"/>
      <c r="T14" s="181"/>
      <c r="U14" s="167"/>
      <c r="V14" s="167"/>
      <c r="W14" s="167"/>
      <c r="X14" s="167"/>
      <c r="Y14" s="167"/>
      <c r="Z14" s="167"/>
      <c r="AA14" s="167"/>
      <c r="AB14" s="167"/>
      <c r="AC14" s="167"/>
      <c r="AD14" s="167"/>
      <c r="AE14" s="167"/>
      <c r="AF14" s="167"/>
      <c r="AG14" s="167"/>
      <c r="AH14" s="167"/>
      <c r="AI14" s="167"/>
      <c r="AJ14" s="167"/>
      <c r="AK14" s="167"/>
      <c r="AL14" s="167"/>
    </row>
    <row r="15" spans="1:81">
      <c r="A15" s="167"/>
      <c r="B15" s="348" t="str">
        <f>'Fields names'!$A$15</f>
        <v>Web Description Minimum content</v>
      </c>
      <c r="C15" s="348"/>
      <c r="D15" s="348"/>
      <c r="E15" s="348"/>
      <c r="F15" s="348"/>
      <c r="G15" s="348"/>
      <c r="H15" s="348"/>
      <c r="I15" s="348"/>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row>
    <row r="16" spans="1:81">
      <c r="A16" s="167"/>
      <c r="B16" s="346" t="str">
        <f>instructions!A16</f>
        <v xml:space="preserve">&lt;== Long Description
Enter the details of anything other than the attributes that you feel is relevant to the selling of the product; include details of what you think the customer should know e.g. how to use instructions, accurate measurements (cm/ml/g), clear colour descriptions, correct contents list, additional content such as recipes etc.
</v>
      </c>
      <c r="C16" s="346"/>
      <c r="D16" s="346"/>
      <c r="E16" s="346"/>
      <c r="F16" s="346"/>
      <c r="G16" s="346"/>
      <c r="H16" s="346"/>
      <c r="I16" s="346"/>
      <c r="J16" s="346"/>
      <c r="K16" s="346"/>
      <c r="L16" s="346"/>
      <c r="M16" s="346"/>
      <c r="N16" s="346"/>
      <c r="O16" s="346"/>
      <c r="P16" s="346"/>
      <c r="Q16" s="346"/>
      <c r="R16" s="346"/>
      <c r="S16" s="167"/>
      <c r="T16" s="167"/>
      <c r="U16" s="167"/>
      <c r="V16" s="167"/>
      <c r="W16" s="167"/>
      <c r="X16" s="167"/>
      <c r="Y16" s="167"/>
      <c r="Z16" s="167"/>
      <c r="AA16" s="167"/>
      <c r="AB16" s="167"/>
      <c r="AC16" s="167"/>
      <c r="AD16" s="167"/>
      <c r="AE16" s="167"/>
      <c r="AF16" s="167"/>
      <c r="AG16" s="167"/>
      <c r="AH16" s="167"/>
      <c r="AI16" s="167"/>
      <c r="AJ16" s="167"/>
      <c r="AK16" s="167"/>
      <c r="AL16" s="167"/>
    </row>
    <row r="17" spans="1:38" ht="32.25" customHeight="1">
      <c r="A17" s="167"/>
      <c r="B17" s="346"/>
      <c r="C17" s="346"/>
      <c r="D17" s="346"/>
      <c r="E17" s="346"/>
      <c r="F17" s="346"/>
      <c r="G17" s="346"/>
      <c r="H17" s="346"/>
      <c r="I17" s="346"/>
      <c r="J17" s="346"/>
      <c r="K17" s="346"/>
      <c r="L17" s="346"/>
      <c r="M17" s="346"/>
      <c r="N17" s="346"/>
      <c r="O17" s="346"/>
      <c r="P17" s="346"/>
      <c r="Q17" s="346"/>
      <c r="R17" s="346"/>
      <c r="S17" s="167"/>
      <c r="T17" s="167"/>
      <c r="U17" s="167"/>
      <c r="V17" s="167"/>
      <c r="W17" s="167"/>
      <c r="X17" s="167"/>
      <c r="Y17" s="167"/>
      <c r="Z17" s="167"/>
      <c r="AA17" s="167"/>
      <c r="AB17" s="167"/>
      <c r="AC17" s="167"/>
      <c r="AD17" s="167"/>
      <c r="AE17" s="167"/>
      <c r="AF17" s="167"/>
      <c r="AG17" s="167"/>
      <c r="AH17" s="167"/>
      <c r="AI17" s="167"/>
      <c r="AJ17" s="167"/>
      <c r="AK17" s="167"/>
      <c r="AL17" s="167"/>
    </row>
    <row r="18" spans="1:38">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row>
    <row r="19" spans="1:38">
      <c r="A19" s="167"/>
      <c r="B19" s="348" t="str">
        <f>'Fields names'!$A$194</f>
        <v>GTIN Number</v>
      </c>
      <c r="C19" s="348"/>
      <c r="D19" s="348"/>
      <c r="E19" s="348"/>
      <c r="F19" s="348"/>
      <c r="G19" s="348"/>
      <c r="H19" s="348"/>
      <c r="I19" s="348"/>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row>
    <row r="20" spans="1:38" ht="5.25" customHeight="1">
      <c r="A20" s="167"/>
      <c r="B20" s="182"/>
      <c r="C20" s="182"/>
      <c r="D20" s="182"/>
      <c r="E20" s="182"/>
      <c r="F20" s="182"/>
      <c r="G20" s="182"/>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row>
    <row r="21" spans="1:38" ht="15.75" customHeight="1">
      <c r="A21" s="167"/>
      <c r="B21" s="515" t="str">
        <f>instructions!A87</f>
        <v>&lt;== The GTIN (Global Trade Item Number) colloquially known as EAN, allows a worldwide product Identification.
The allocation is conducted by the GS1 – organisation of each country.
Several different types of ID numbers are considered to be a GTIN. 
Use the “GTIN NUMBER” column to submit any of the following types of numbers: 
• UPC (in North America/GTIN-12): 12-digit number (convert 8-digit UPC-E codes to 12-digit codes)
• EAN (in Europe/GTIN-13): 13-digit number
• JAN (in Japan/GTIN-13): 8- or 13-digit number
• ISBN (for books): 13-digit number (convert ISBN-10 to ISBN-13). If you have both, include only the 13-digit number. Please do not include the dashes.
-- UPC and JAN will be automatically converted into 13 digits by adding "0"--</v>
      </c>
      <c r="C21" s="515"/>
      <c r="D21" s="515"/>
      <c r="E21" s="515"/>
      <c r="F21" s="515"/>
      <c r="G21" s="515"/>
      <c r="H21" s="515"/>
      <c r="I21" s="515"/>
      <c r="J21" s="515"/>
      <c r="K21" s="515"/>
      <c r="L21" s="515"/>
      <c r="M21" s="515"/>
      <c r="N21" s="515"/>
      <c r="O21" s="515"/>
      <c r="P21" s="515"/>
      <c r="Q21" s="515"/>
      <c r="R21" s="515"/>
      <c r="S21" s="515"/>
      <c r="T21" s="167"/>
      <c r="U21" s="167"/>
      <c r="V21" s="167"/>
      <c r="W21" s="167"/>
      <c r="X21" s="167"/>
      <c r="Y21" s="167"/>
      <c r="Z21" s="167"/>
      <c r="AA21" s="167"/>
      <c r="AB21" s="167"/>
      <c r="AC21" s="167"/>
      <c r="AD21" s="167"/>
      <c r="AE21" s="167"/>
      <c r="AF21" s="167"/>
      <c r="AG21" s="167"/>
      <c r="AH21" s="167"/>
      <c r="AI21" s="167"/>
      <c r="AJ21" s="167"/>
      <c r="AK21" s="167"/>
      <c r="AL21" s="167"/>
    </row>
    <row r="22" spans="1:38">
      <c r="A22" s="167"/>
      <c r="B22" s="515"/>
      <c r="C22" s="515"/>
      <c r="D22" s="515"/>
      <c r="E22" s="515"/>
      <c r="F22" s="515"/>
      <c r="G22" s="515"/>
      <c r="H22" s="515"/>
      <c r="I22" s="515"/>
      <c r="J22" s="515"/>
      <c r="K22" s="515"/>
      <c r="L22" s="515"/>
      <c r="M22" s="515"/>
      <c r="N22" s="515"/>
      <c r="O22" s="515"/>
      <c r="P22" s="515"/>
      <c r="Q22" s="515"/>
      <c r="R22" s="515"/>
      <c r="S22" s="515"/>
      <c r="T22" s="167"/>
      <c r="U22" s="167"/>
      <c r="V22" s="167"/>
      <c r="W22" s="167"/>
      <c r="X22" s="167"/>
      <c r="Y22" s="167"/>
      <c r="Z22" s="167"/>
      <c r="AA22" s="167"/>
      <c r="AB22" s="167"/>
      <c r="AC22" s="167"/>
      <c r="AD22" s="167"/>
      <c r="AE22" s="167"/>
      <c r="AF22" s="167"/>
      <c r="AG22" s="167"/>
      <c r="AH22" s="167"/>
      <c r="AI22" s="167"/>
      <c r="AJ22" s="167"/>
      <c r="AK22" s="167"/>
      <c r="AL22" s="167"/>
    </row>
    <row r="23" spans="1:38">
      <c r="A23" s="167"/>
      <c r="B23" s="515"/>
      <c r="C23" s="515"/>
      <c r="D23" s="515"/>
      <c r="E23" s="515"/>
      <c r="F23" s="515"/>
      <c r="G23" s="515"/>
      <c r="H23" s="515"/>
      <c r="I23" s="515"/>
      <c r="J23" s="515"/>
      <c r="K23" s="515"/>
      <c r="L23" s="515"/>
      <c r="M23" s="515"/>
      <c r="N23" s="515"/>
      <c r="O23" s="515"/>
      <c r="P23" s="515"/>
      <c r="Q23" s="515"/>
      <c r="R23" s="515"/>
      <c r="S23" s="515"/>
      <c r="T23" s="167"/>
      <c r="U23" s="167"/>
      <c r="V23" s="167"/>
      <c r="W23" s="167"/>
      <c r="X23" s="167"/>
      <c r="Y23" s="167"/>
      <c r="Z23" s="167"/>
      <c r="AA23" s="167"/>
      <c r="AB23" s="167"/>
      <c r="AC23" s="167"/>
      <c r="AD23" s="167"/>
      <c r="AE23" s="167"/>
      <c r="AF23" s="167"/>
      <c r="AG23" s="167"/>
      <c r="AH23" s="167"/>
      <c r="AI23" s="167"/>
      <c r="AJ23" s="167"/>
      <c r="AK23" s="167"/>
      <c r="AL23" s="167"/>
    </row>
    <row r="24" spans="1:38" ht="96" customHeight="1">
      <c r="A24" s="167"/>
      <c r="B24" s="515"/>
      <c r="C24" s="515"/>
      <c r="D24" s="515"/>
      <c r="E24" s="515"/>
      <c r="F24" s="515"/>
      <c r="G24" s="515"/>
      <c r="H24" s="515"/>
      <c r="I24" s="515"/>
      <c r="J24" s="515"/>
      <c r="K24" s="515"/>
      <c r="L24" s="515"/>
      <c r="M24" s="515"/>
      <c r="N24" s="515"/>
      <c r="O24" s="515"/>
      <c r="P24" s="515"/>
      <c r="Q24" s="515"/>
      <c r="R24" s="515"/>
      <c r="S24" s="515"/>
      <c r="T24" s="167"/>
      <c r="U24" s="167"/>
      <c r="V24" s="167"/>
      <c r="W24" s="167"/>
      <c r="X24" s="167"/>
      <c r="Y24" s="167"/>
      <c r="Z24" s="167"/>
      <c r="AA24" s="167"/>
      <c r="AB24" s="167"/>
      <c r="AC24" s="167"/>
      <c r="AD24" s="167"/>
      <c r="AE24" s="167"/>
      <c r="AF24" s="167"/>
      <c r="AG24" s="167"/>
      <c r="AH24" s="167"/>
      <c r="AI24" s="167"/>
      <c r="AJ24" s="167"/>
      <c r="AK24" s="167"/>
      <c r="AL24" s="167"/>
    </row>
    <row r="25" spans="1:38">
      <c r="A25" s="167"/>
      <c r="B25" s="348" t="str">
        <f>'Fields names'!$A$86</f>
        <v>Packaging</v>
      </c>
      <c r="C25" s="348"/>
      <c r="D25" s="348"/>
      <c r="E25" s="348"/>
      <c r="F25" s="348"/>
      <c r="G25" s="348"/>
      <c r="H25" s="348"/>
      <c r="I25" s="348"/>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row>
    <row r="26" spans="1:38" ht="9" customHeight="1">
      <c r="A26" s="167"/>
      <c r="B26" s="516" t="str">
        <f>'drop down choices'!DT3</f>
        <v xml:space="preserve">It is the vendors responsibility to ensure that any packages containing dangerous goods use compliant packaging and it should be labelled and marked in accordance with the relevant dangerous goods regulations. If you require further assistance to a dangerous goods related matter, please contact: </v>
      </c>
      <c r="C26" s="516"/>
      <c r="D26" s="516"/>
      <c r="E26" s="516"/>
      <c r="F26" s="516"/>
      <c r="G26" s="516"/>
      <c r="H26" s="516"/>
      <c r="I26" s="516"/>
      <c r="J26" s="516"/>
      <c r="K26" s="516"/>
      <c r="L26" s="516"/>
      <c r="M26" s="516"/>
      <c r="N26" s="516"/>
      <c r="O26" s="516"/>
      <c r="P26" s="516"/>
      <c r="Q26" s="516"/>
      <c r="R26" s="516"/>
      <c r="S26" s="516"/>
      <c r="T26" s="167"/>
      <c r="U26" s="167"/>
      <c r="V26" s="167"/>
      <c r="W26" s="167"/>
      <c r="X26" s="167"/>
      <c r="Y26" s="167"/>
      <c r="Z26" s="167"/>
      <c r="AA26" s="167"/>
      <c r="AB26" s="167"/>
      <c r="AC26" s="167"/>
      <c r="AD26" s="167"/>
      <c r="AE26" s="167"/>
      <c r="AF26" s="167"/>
      <c r="AG26" s="167"/>
      <c r="AH26" s="167"/>
      <c r="AI26" s="167"/>
      <c r="AJ26" s="167"/>
      <c r="AK26" s="167"/>
      <c r="AL26" s="167"/>
    </row>
    <row r="27" spans="1:38" ht="15.75" customHeight="1">
      <c r="A27" s="167"/>
      <c r="B27" s="516"/>
      <c r="C27" s="516"/>
      <c r="D27" s="516"/>
      <c r="E27" s="516"/>
      <c r="F27" s="516"/>
      <c r="G27" s="516"/>
      <c r="H27" s="516"/>
      <c r="I27" s="516"/>
      <c r="J27" s="516"/>
      <c r="K27" s="516"/>
      <c r="L27" s="516"/>
      <c r="M27" s="516"/>
      <c r="N27" s="516"/>
      <c r="O27" s="516"/>
      <c r="P27" s="516"/>
      <c r="Q27" s="516"/>
      <c r="R27" s="516"/>
      <c r="S27" s="516"/>
      <c r="T27" s="180" t="str">
        <f>'drop down choices'!DT4</f>
        <v>DL-QRG-DangerousGoods@qvc.com</v>
      </c>
      <c r="U27" s="167"/>
      <c r="V27" s="167"/>
      <c r="W27" s="167"/>
      <c r="X27" s="167"/>
      <c r="Y27" s="167"/>
      <c r="Z27" s="167"/>
      <c r="AA27" s="167"/>
      <c r="AB27" s="167"/>
      <c r="AC27" s="167"/>
      <c r="AD27" s="167"/>
      <c r="AE27" s="167"/>
      <c r="AF27" s="167"/>
      <c r="AG27" s="167"/>
      <c r="AH27" s="167"/>
      <c r="AI27" s="167"/>
      <c r="AJ27" s="167"/>
      <c r="AK27" s="167"/>
      <c r="AL27" s="167"/>
    </row>
    <row r="28" spans="1:38">
      <c r="A28" s="167"/>
      <c r="B28" s="516"/>
      <c r="C28" s="516"/>
      <c r="D28" s="516"/>
      <c r="E28" s="516"/>
      <c r="F28" s="516"/>
      <c r="G28" s="516"/>
      <c r="H28" s="516"/>
      <c r="I28" s="516"/>
      <c r="J28" s="516"/>
      <c r="K28" s="516"/>
      <c r="L28" s="516"/>
      <c r="M28" s="516"/>
      <c r="N28" s="516"/>
      <c r="O28" s="516"/>
      <c r="P28" s="516"/>
      <c r="Q28" s="516"/>
      <c r="R28" s="516"/>
      <c r="S28" s="516"/>
      <c r="T28" s="167"/>
      <c r="U28" s="167"/>
      <c r="V28" s="167"/>
      <c r="W28" s="167"/>
      <c r="X28" s="167"/>
      <c r="Y28" s="167"/>
      <c r="Z28" s="167"/>
      <c r="AA28" s="167"/>
      <c r="AB28" s="167"/>
      <c r="AC28" s="167"/>
      <c r="AD28" s="167"/>
      <c r="AE28" s="167"/>
      <c r="AF28" s="167"/>
      <c r="AG28" s="167"/>
      <c r="AH28" s="167"/>
      <c r="AI28" s="167"/>
      <c r="AJ28" s="167"/>
      <c r="AK28" s="167"/>
      <c r="AL28" s="167"/>
    </row>
    <row r="29" spans="1:38">
      <c r="A29" s="167"/>
      <c r="B29" s="183"/>
      <c r="C29" s="183"/>
      <c r="D29" s="183"/>
      <c r="E29" s="183"/>
      <c r="F29" s="183"/>
      <c r="G29" s="183"/>
      <c r="H29" s="183"/>
      <c r="I29" s="183"/>
      <c r="J29" s="183"/>
      <c r="K29" s="183"/>
      <c r="L29" s="183"/>
      <c r="M29" s="183"/>
      <c r="N29" s="183"/>
      <c r="O29" s="183"/>
      <c r="P29" s="183"/>
      <c r="Q29" s="183"/>
      <c r="R29" s="183"/>
      <c r="S29" s="183"/>
      <c r="T29" s="167"/>
      <c r="U29" s="167"/>
      <c r="V29" s="167"/>
      <c r="W29" s="167"/>
      <c r="X29" s="167"/>
      <c r="Y29" s="167"/>
      <c r="Z29" s="167"/>
      <c r="AA29" s="167"/>
      <c r="AB29" s="167"/>
      <c r="AC29" s="167"/>
      <c r="AD29" s="167"/>
      <c r="AE29" s="167"/>
      <c r="AF29" s="167"/>
      <c r="AG29" s="167"/>
      <c r="AH29" s="167"/>
      <c r="AI29" s="167"/>
      <c r="AJ29" s="167"/>
      <c r="AK29" s="167"/>
      <c r="AL29" s="167"/>
    </row>
    <row r="30" spans="1:38">
      <c r="A30" s="167"/>
      <c r="B30" s="348" t="str">
        <f>'Fields names'!$A$57</f>
        <v>Customs (only if inported by QVC)</v>
      </c>
      <c r="C30" s="348"/>
      <c r="D30" s="348"/>
      <c r="E30" s="348"/>
      <c r="F30" s="348"/>
      <c r="G30" s="348"/>
      <c r="H30" s="348"/>
      <c r="I30" s="348"/>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row>
    <row r="31" spans="1:38" ht="7.5" customHeight="1">
      <c r="A31" s="167"/>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row>
    <row r="32" spans="1:38" ht="15.75" customHeight="1">
      <c r="A32" s="167"/>
      <c r="B32" s="515" t="str">
        <f>'drop down choices'!DN3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C32" s="515"/>
      <c r="D32" s="515"/>
      <c r="E32" s="515"/>
      <c r="F32" s="515"/>
      <c r="G32" s="515"/>
      <c r="H32" s="515"/>
      <c r="I32" s="515"/>
      <c r="J32" s="515"/>
      <c r="K32" s="515"/>
      <c r="L32" s="515"/>
      <c r="M32" s="515"/>
      <c r="N32" s="515"/>
      <c r="O32" s="515"/>
      <c r="P32" s="515"/>
      <c r="Q32" s="515"/>
      <c r="R32" s="515"/>
      <c r="S32" s="515"/>
      <c r="T32" s="167"/>
      <c r="U32" s="167"/>
      <c r="V32" s="167"/>
      <c r="W32" s="167"/>
      <c r="X32" s="167"/>
      <c r="Y32" s="167"/>
      <c r="Z32" s="167"/>
      <c r="AA32" s="167"/>
      <c r="AB32" s="167"/>
      <c r="AC32" s="167"/>
      <c r="AD32" s="167"/>
      <c r="AE32" s="167"/>
      <c r="AF32" s="167"/>
      <c r="AG32" s="167"/>
      <c r="AH32" s="167"/>
      <c r="AI32" s="167"/>
      <c r="AJ32" s="167"/>
      <c r="AK32" s="167"/>
      <c r="AL32" s="167"/>
    </row>
    <row r="33" spans="1:38">
      <c r="A33" s="167"/>
      <c r="B33" s="515"/>
      <c r="C33" s="515"/>
      <c r="D33" s="515"/>
      <c r="E33" s="515"/>
      <c r="F33" s="515"/>
      <c r="G33" s="515"/>
      <c r="H33" s="515"/>
      <c r="I33" s="515"/>
      <c r="J33" s="515"/>
      <c r="K33" s="515"/>
      <c r="L33" s="515"/>
      <c r="M33" s="515"/>
      <c r="N33" s="515"/>
      <c r="O33" s="515"/>
      <c r="P33" s="515"/>
      <c r="Q33" s="515"/>
      <c r="R33" s="515"/>
      <c r="S33" s="515"/>
      <c r="T33" s="167"/>
      <c r="U33" s="167"/>
      <c r="V33" s="167"/>
      <c r="W33" s="167"/>
      <c r="X33" s="167"/>
      <c r="Y33" s="167"/>
      <c r="Z33" s="167"/>
      <c r="AA33" s="167"/>
      <c r="AB33" s="167"/>
      <c r="AC33" s="167"/>
      <c r="AD33" s="167"/>
      <c r="AE33" s="167"/>
      <c r="AF33" s="167"/>
      <c r="AG33" s="167"/>
      <c r="AH33" s="167"/>
      <c r="AI33" s="167"/>
      <c r="AJ33" s="167"/>
      <c r="AK33" s="167"/>
      <c r="AL33" s="167"/>
    </row>
    <row r="34" spans="1:38">
      <c r="A34" s="167"/>
      <c r="B34" s="515"/>
      <c r="C34" s="515"/>
      <c r="D34" s="515"/>
      <c r="E34" s="515"/>
      <c r="F34" s="515"/>
      <c r="G34" s="515"/>
      <c r="H34" s="515"/>
      <c r="I34" s="515"/>
      <c r="J34" s="515"/>
      <c r="K34" s="515"/>
      <c r="L34" s="515"/>
      <c r="M34" s="515"/>
      <c r="N34" s="515"/>
      <c r="O34" s="515"/>
      <c r="P34" s="515"/>
      <c r="Q34" s="515"/>
      <c r="R34" s="515"/>
      <c r="S34" s="515"/>
      <c r="T34" s="167"/>
      <c r="U34" s="167"/>
      <c r="V34" s="167"/>
      <c r="W34" s="167"/>
      <c r="X34" s="167"/>
      <c r="Y34" s="167"/>
      <c r="Z34" s="167"/>
      <c r="AA34" s="167"/>
      <c r="AB34" s="167"/>
      <c r="AC34" s="167"/>
      <c r="AD34" s="167"/>
      <c r="AE34" s="167"/>
      <c r="AF34" s="167"/>
      <c r="AG34" s="167"/>
      <c r="AH34" s="167"/>
      <c r="AI34" s="167"/>
      <c r="AJ34" s="167"/>
      <c r="AK34" s="167"/>
      <c r="AL34" s="167"/>
    </row>
    <row r="35" spans="1:38">
      <c r="A35" s="167"/>
      <c r="B35" s="515"/>
      <c r="C35" s="515"/>
      <c r="D35" s="515"/>
      <c r="E35" s="515"/>
      <c r="F35" s="515"/>
      <c r="G35" s="515"/>
      <c r="H35" s="515"/>
      <c r="I35" s="515"/>
      <c r="J35" s="515"/>
      <c r="K35" s="515"/>
      <c r="L35" s="515"/>
      <c r="M35" s="515"/>
      <c r="N35" s="515"/>
      <c r="O35" s="515"/>
      <c r="P35" s="515"/>
      <c r="Q35" s="515"/>
      <c r="R35" s="515"/>
      <c r="S35" s="515"/>
      <c r="T35" s="167"/>
      <c r="U35" s="167"/>
      <c r="V35" s="167"/>
      <c r="W35" s="167"/>
      <c r="X35" s="167"/>
      <c r="Y35" s="167"/>
      <c r="Z35" s="167"/>
      <c r="AA35" s="167"/>
      <c r="AB35" s="167"/>
      <c r="AC35" s="167"/>
      <c r="AD35" s="167"/>
      <c r="AE35" s="167"/>
      <c r="AF35" s="167"/>
      <c r="AG35" s="167"/>
      <c r="AH35" s="167"/>
      <c r="AI35" s="167"/>
      <c r="AJ35" s="167"/>
      <c r="AK35" s="167"/>
      <c r="AL35" s="167"/>
    </row>
    <row r="36" spans="1:38">
      <c r="A36" s="167"/>
      <c r="B36" s="515"/>
      <c r="C36" s="515"/>
      <c r="D36" s="515"/>
      <c r="E36" s="515"/>
      <c r="F36" s="515"/>
      <c r="G36" s="515"/>
      <c r="H36" s="515"/>
      <c r="I36" s="515"/>
      <c r="J36" s="515"/>
      <c r="K36" s="515"/>
      <c r="L36" s="515"/>
      <c r="M36" s="515"/>
      <c r="N36" s="515"/>
      <c r="O36" s="515"/>
      <c r="P36" s="515"/>
      <c r="Q36" s="515"/>
      <c r="R36" s="515"/>
      <c r="S36" s="515"/>
      <c r="T36" s="167"/>
      <c r="U36" s="167"/>
      <c r="V36" s="167"/>
      <c r="W36" s="167"/>
      <c r="X36" s="167"/>
      <c r="Y36" s="167"/>
      <c r="Z36" s="167"/>
      <c r="AA36" s="167"/>
      <c r="AB36" s="167"/>
      <c r="AC36" s="167"/>
      <c r="AD36" s="167"/>
      <c r="AE36" s="167"/>
      <c r="AF36" s="167"/>
      <c r="AG36" s="167"/>
      <c r="AH36" s="167"/>
      <c r="AI36" s="167"/>
      <c r="AJ36" s="167"/>
      <c r="AK36" s="167"/>
      <c r="AL36" s="167"/>
    </row>
    <row r="37" spans="1:38" ht="27" customHeight="1">
      <c r="A37" s="167"/>
      <c r="B37" s="515"/>
      <c r="C37" s="515"/>
      <c r="D37" s="515"/>
      <c r="E37" s="515"/>
      <c r="F37" s="515"/>
      <c r="G37" s="515"/>
      <c r="H37" s="515"/>
      <c r="I37" s="515"/>
      <c r="J37" s="515"/>
      <c r="K37" s="515"/>
      <c r="L37" s="515"/>
      <c r="M37" s="515"/>
      <c r="N37" s="515"/>
      <c r="O37" s="515"/>
      <c r="P37" s="515"/>
      <c r="Q37" s="515"/>
      <c r="R37" s="515"/>
      <c r="S37" s="515"/>
      <c r="T37" s="180" t="str">
        <f>'drop down choices'!DN4</f>
        <v>Italy.SupplyChain@qvc.com</v>
      </c>
      <c r="U37" s="180"/>
      <c r="V37" s="180"/>
      <c r="W37" s="180"/>
      <c r="X37" s="180"/>
      <c r="Y37" s="180"/>
      <c r="Z37" s="180"/>
      <c r="AA37" s="180"/>
      <c r="AB37" s="180"/>
      <c r="AC37" s="180"/>
      <c r="AD37" s="180"/>
      <c r="AE37" s="180"/>
      <c r="AF37" s="180"/>
      <c r="AG37" s="180"/>
      <c r="AH37" s="167"/>
      <c r="AI37" s="167"/>
      <c r="AJ37" s="167"/>
      <c r="AK37" s="167"/>
      <c r="AL37" s="167"/>
    </row>
    <row r="38" spans="1:38">
      <c r="A38" s="167"/>
      <c r="B38" s="515" t="str">
        <f>instructions!A90</f>
        <v>Please confirm the Customs Tariff (intrastat commodity code) for each component within the set and use a separate column for each component: this detail is essential for customs clearance procedures</v>
      </c>
      <c r="C38" s="515"/>
      <c r="D38" s="515"/>
      <c r="E38" s="515"/>
      <c r="F38" s="515"/>
      <c r="G38" s="515"/>
      <c r="H38" s="515"/>
      <c r="I38" s="515"/>
      <c r="J38" s="515"/>
      <c r="K38" s="515"/>
      <c r="L38" s="515"/>
      <c r="M38" s="515"/>
      <c r="N38" s="515"/>
      <c r="O38" s="515"/>
      <c r="P38" s="515"/>
      <c r="Q38" s="515"/>
      <c r="R38" s="515"/>
      <c r="S38" s="515"/>
      <c r="T38" s="167"/>
      <c r="U38" s="167"/>
      <c r="V38" s="167"/>
      <c r="W38" s="167"/>
      <c r="X38" s="167"/>
      <c r="Y38" s="167"/>
      <c r="Z38" s="167"/>
      <c r="AA38" s="167"/>
      <c r="AB38" s="167"/>
      <c r="AC38" s="167"/>
      <c r="AD38" s="167"/>
      <c r="AE38" s="167"/>
      <c r="AF38" s="167"/>
      <c r="AG38" s="167"/>
      <c r="AH38" s="167"/>
      <c r="AI38" s="167"/>
      <c r="AJ38" s="167"/>
      <c r="AK38" s="167"/>
      <c r="AL38" s="167"/>
    </row>
    <row r="39" spans="1:38">
      <c r="A39" s="167"/>
      <c r="B39" s="515"/>
      <c r="C39" s="515"/>
      <c r="D39" s="515"/>
      <c r="E39" s="515"/>
      <c r="F39" s="515"/>
      <c r="G39" s="515"/>
      <c r="H39" s="515"/>
      <c r="I39" s="515"/>
      <c r="J39" s="515"/>
      <c r="K39" s="515"/>
      <c r="L39" s="515"/>
      <c r="M39" s="515"/>
      <c r="N39" s="515"/>
      <c r="O39" s="515"/>
      <c r="P39" s="515"/>
      <c r="Q39" s="515"/>
      <c r="R39" s="515"/>
      <c r="S39" s="515"/>
      <c r="T39" s="167"/>
      <c r="U39" s="167"/>
      <c r="V39" s="167"/>
      <c r="W39" s="167"/>
      <c r="X39" s="167"/>
      <c r="Y39" s="167"/>
      <c r="Z39" s="167"/>
      <c r="AA39" s="167"/>
      <c r="AB39" s="167"/>
      <c r="AC39" s="167"/>
      <c r="AD39" s="167"/>
      <c r="AE39" s="167"/>
      <c r="AF39" s="167"/>
      <c r="AG39" s="167"/>
      <c r="AH39" s="167"/>
      <c r="AI39" s="167"/>
      <c r="AJ39" s="167"/>
      <c r="AK39" s="167"/>
      <c r="AL39" s="167"/>
    </row>
    <row r="40" spans="1:38">
      <c r="A40" s="167"/>
      <c r="B40" s="515"/>
      <c r="C40" s="515"/>
      <c r="D40" s="515"/>
      <c r="E40" s="515"/>
      <c r="F40" s="515"/>
      <c r="G40" s="515"/>
      <c r="H40" s="515"/>
      <c r="I40" s="515"/>
      <c r="J40" s="515"/>
      <c r="K40" s="515"/>
      <c r="L40" s="515"/>
      <c r="M40" s="515"/>
      <c r="N40" s="515"/>
      <c r="O40" s="515"/>
      <c r="P40" s="515"/>
      <c r="Q40" s="515"/>
      <c r="R40" s="515"/>
      <c r="S40" s="515"/>
      <c r="T40" s="167"/>
      <c r="U40" s="167"/>
      <c r="V40" s="167"/>
      <c r="W40" s="167"/>
      <c r="X40" s="167"/>
      <c r="Y40" s="167"/>
      <c r="Z40" s="167"/>
      <c r="AA40" s="167"/>
      <c r="AB40" s="167"/>
      <c r="AC40" s="167"/>
      <c r="AD40" s="167"/>
      <c r="AE40" s="167"/>
      <c r="AF40" s="167"/>
      <c r="AG40" s="167"/>
      <c r="AH40" s="167"/>
      <c r="AI40" s="167"/>
      <c r="AJ40" s="167"/>
      <c r="AK40" s="167"/>
      <c r="AL40" s="167"/>
    </row>
    <row r="41" spans="1:38">
      <c r="A41" s="167"/>
      <c r="B41" s="515"/>
      <c r="C41" s="515"/>
      <c r="D41" s="515"/>
      <c r="E41" s="515"/>
      <c r="F41" s="515"/>
      <c r="G41" s="515"/>
      <c r="H41" s="515"/>
      <c r="I41" s="515"/>
      <c r="J41" s="515"/>
      <c r="K41" s="515"/>
      <c r="L41" s="515"/>
      <c r="M41" s="515"/>
      <c r="N41" s="515"/>
      <c r="O41" s="515"/>
      <c r="P41" s="515"/>
      <c r="Q41" s="515"/>
      <c r="R41" s="515"/>
      <c r="S41" s="515"/>
      <c r="T41" s="167"/>
      <c r="U41" s="167"/>
      <c r="V41" s="167"/>
      <c r="W41" s="167"/>
      <c r="X41" s="167"/>
      <c r="Y41" s="167"/>
      <c r="Z41" s="167"/>
      <c r="AA41" s="167"/>
      <c r="AB41" s="167"/>
      <c r="AC41" s="167"/>
      <c r="AD41" s="167"/>
      <c r="AE41" s="167"/>
      <c r="AF41" s="167"/>
      <c r="AG41" s="167"/>
      <c r="AH41" s="167"/>
      <c r="AI41" s="167"/>
      <c r="AJ41" s="167"/>
      <c r="AK41" s="167"/>
      <c r="AL41" s="167"/>
    </row>
    <row r="42" spans="1:38">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row>
    <row r="43" spans="1:38">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row>
    <row r="44" spans="1:38">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row>
    <row r="45" spans="1:38">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row>
    <row r="46" spans="1:38">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row>
    <row r="47" spans="1:38">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row>
    <row r="48" spans="1:38">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row>
    <row r="49" spans="1:38">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row>
    <row r="50" spans="1:38">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row>
    <row r="51" spans="1:38">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row>
    <row r="52" spans="1:38">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row>
    <row r="53" spans="1:38">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row>
    <row r="54" spans="1:38">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row>
    <row r="55" spans="1:38">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row>
    <row r="56" spans="1:38">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row>
    <row r="57" spans="1:38">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row>
    <row r="58" spans="1:38">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row>
    <row r="59" spans="1:38">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row>
    <row r="60" spans="1:38">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row>
    <row r="61" spans="1:38">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row>
    <row r="62" spans="1:38">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row>
    <row r="63" spans="1:38">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row>
    <row r="64" spans="1:38">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row>
    <row r="65" spans="1:38">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row>
    <row r="66" spans="1:38">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row>
    <row r="67" spans="1:38">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row>
    <row r="68" spans="1:38">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row>
    <row r="69" spans="1:38">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row>
    <row r="70" spans="1:38">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row>
    <row r="71" spans="1:38">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row>
    <row r="72" spans="1:38">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row>
    <row r="73" spans="1:38">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row>
    <row r="74" spans="1:38">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row>
    <row r="75" spans="1:38">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row>
    <row r="76" spans="1:38">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row>
    <row r="77" spans="1:38">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row>
    <row r="78" spans="1:38">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row>
    <row r="79" spans="1:38">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row>
    <row r="80" spans="1:38">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row>
    <row r="81" spans="1:38">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row>
    <row r="82" spans="1:38">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row>
    <row r="83" spans="1:38">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row>
    <row r="84" spans="1:38">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row>
    <row r="85" spans="1:38">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row>
    <row r="86" spans="1:38">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row>
    <row r="87" spans="1:38">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row>
    <row r="88" spans="1:38">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row>
    <row r="89" spans="1:38">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row>
    <row r="90" spans="1:38">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row>
    <row r="91" spans="1:38">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row>
    <row r="92" spans="1:38">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row>
    <row r="93" spans="1:38">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row>
    <row r="94" spans="1:38">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row>
    <row r="95" spans="1:38">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row>
    <row r="96" spans="1:38">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row>
    <row r="97" spans="1:38">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row>
    <row r="98" spans="1:38">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row>
    <row r="99" spans="1:38">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row>
    <row r="100" spans="1:38">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row>
    <row r="101" spans="1:38">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row>
    <row r="102" spans="1:38">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row>
    <row r="103" spans="1:38">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row>
    <row r="104" spans="1:38">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row>
    <row r="105" spans="1:38">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row>
    <row r="106" spans="1:38">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row>
    <row r="107" spans="1:38">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row>
    <row r="108" spans="1:38">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row>
    <row r="109" spans="1:38">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row>
    <row r="110" spans="1:38">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row>
    <row r="111" spans="1:38">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row>
    <row r="112" spans="1:38">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row>
    <row r="113" spans="1:38">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row>
    <row r="114" spans="1:38">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row>
    <row r="115" spans="1:38">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row>
    <row r="116" spans="1:38">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row>
    <row r="117" spans="1:38">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row>
    <row r="118" spans="1:38">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row>
    <row r="119" spans="1:38">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row>
    <row r="120" spans="1:38">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row>
    <row r="121" spans="1:38">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row>
    <row r="122" spans="1:38">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row>
    <row r="123" spans="1:38">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row>
    <row r="124" spans="1:38">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row>
    <row r="125" spans="1:38">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row>
    <row r="126" spans="1:38">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row>
    <row r="127" spans="1:38">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row>
    <row r="128" spans="1:38">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row>
    <row r="129" spans="1:38">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row>
    <row r="130" spans="1:38">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row>
    <row r="131" spans="1:38">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row>
    <row r="132" spans="1:38">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row>
    <row r="133" spans="1:38">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row>
    <row r="134" spans="1:38">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row>
    <row r="135" spans="1:38">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row>
    <row r="136" spans="1:38">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row>
    <row r="137" spans="1:38">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row>
    <row r="138" spans="1:38">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row>
    <row r="139" spans="1:38">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row>
    <row r="140" spans="1:38">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row>
    <row r="141" spans="1:38">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row>
    <row r="142" spans="1:38">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row>
    <row r="143" spans="1:38">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row>
    <row r="144" spans="1:38">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row>
    <row r="145" spans="1:38">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row>
    <row r="146" spans="1:38">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row>
    <row r="147" spans="1:38">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row>
    <row r="148" spans="1:38">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row>
    <row r="149" spans="1:38">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38">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row>
    <row r="151" spans="1:38">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row>
    <row r="152" spans="1:38">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row>
    <row r="153" spans="1:38">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row>
    <row r="154" spans="1:38">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row>
    <row r="155" spans="1:38">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row>
    <row r="156" spans="1:38">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row>
    <row r="157" spans="1:38">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row>
    <row r="158" spans="1:38">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row>
    <row r="159" spans="1:38">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row>
    <row r="160" spans="1:38">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row>
    <row r="161" spans="1:38">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row>
    <row r="162" spans="1:38">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row>
    <row r="163" spans="1:38">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row>
    <row r="164" spans="1:38">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row>
    <row r="165" spans="1:38">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row>
    <row r="166" spans="1:38">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row>
    <row r="167" spans="1:38">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row>
    <row r="168" spans="1:38">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row>
    <row r="169" spans="1:38">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row>
    <row r="170" spans="1:38">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row>
    <row r="171" spans="1:38">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row>
    <row r="172" spans="1:38">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row>
    <row r="173" spans="1:38">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row>
    <row r="174" spans="1:38">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row>
    <row r="175" spans="1:38">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row>
    <row r="176" spans="1:38">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row>
    <row r="177" spans="1:38">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row>
    <row r="178" spans="1:38">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row>
    <row r="179" spans="1:38">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row>
    <row r="180" spans="1:38">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row>
    <row r="181" spans="1:38">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row>
    <row r="182" spans="1:38">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row>
    <row r="183" spans="1:38">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row>
    <row r="184" spans="1:38">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row>
    <row r="185" spans="1:38">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row>
    <row r="186" spans="1:38">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row>
    <row r="187" spans="1:38">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row>
    <row r="188" spans="1:38">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row>
    <row r="189" spans="1:38">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row>
    <row r="190" spans="1:38">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row>
    <row r="191" spans="1:38">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row>
    <row r="192" spans="1:38">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row>
    <row r="193" spans="1:38">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row>
    <row r="194" spans="1:38">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row>
    <row r="195" spans="1:38">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row>
    <row r="196" spans="1:38">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row>
    <row r="197" spans="1:38">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row>
    <row r="198" spans="1:38">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row>
    <row r="199" spans="1:38">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row>
    <row r="200" spans="1:38">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row>
    <row r="201" spans="1:38">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row>
    <row r="202" spans="1:38">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row>
    <row r="203" spans="1:38">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row>
    <row r="204" spans="1:38">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row>
    <row r="205" spans="1:38">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row>
    <row r="206" spans="1:38">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row>
    <row r="207" spans="1:38">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row>
    <row r="208" spans="1:38">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row>
    <row r="209" spans="1:38">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row>
    <row r="210" spans="1:38">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row>
    <row r="211" spans="1:38">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row>
    <row r="212" spans="1:38">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row>
    <row r="213" spans="1:38">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row>
    <row r="214" spans="1:38">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row>
    <row r="215" spans="1:38">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row>
    <row r="216" spans="1:38">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row>
    <row r="217" spans="1:38">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row>
    <row r="218" spans="1:38">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row>
    <row r="219" spans="1:38">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row>
    <row r="220" spans="1:38">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row>
    <row r="221" spans="1:38">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row>
    <row r="222" spans="1:38">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row>
    <row r="223" spans="1:38">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row>
    <row r="224" spans="1:38">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row>
    <row r="225" spans="1:38">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row>
    <row r="226" spans="1:38">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row>
    <row r="227" spans="1:38">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row>
    <row r="228" spans="1:38">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row>
    <row r="229" spans="1:38">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row>
    <row r="230" spans="1:38">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row>
    <row r="231" spans="1:38">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row>
    <row r="232" spans="1:38">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row>
    <row r="233" spans="1:38">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row>
    <row r="234" spans="1:38">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row>
    <row r="235" spans="1:38">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row>
    <row r="236" spans="1:38">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row>
    <row r="237" spans="1:38">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row>
    <row r="238" spans="1:38">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row>
    <row r="239" spans="1:38">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row>
    <row r="240" spans="1:38">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row>
    <row r="241" spans="1:38">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row>
    <row r="242" spans="1:38">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row>
    <row r="243" spans="1:38">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row>
    <row r="244" spans="1:38">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row>
    <row r="245" spans="1:38">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row>
    <row r="246" spans="1:38">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row>
    <row r="247" spans="1:38">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row>
    <row r="248" spans="1:38">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row>
    <row r="249" spans="1:38">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row>
    <row r="250" spans="1:38">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row>
    <row r="251" spans="1:38">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row>
    <row r="252" spans="1:38">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row>
    <row r="253" spans="1:38">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row>
    <row r="254" spans="1:38">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row>
    <row r="255" spans="1:38">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row>
    <row r="256" spans="1:38">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row>
    <row r="257" spans="1:38">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row>
    <row r="258" spans="1:38">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row>
    <row r="259" spans="1:38">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row>
    <row r="260" spans="1:38">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row>
    <row r="261" spans="1:38">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row>
    <row r="262" spans="1:38">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row>
    <row r="263" spans="1:38">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row>
    <row r="264" spans="1:38">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row>
    <row r="265" spans="1:38">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row>
    <row r="266" spans="1:38">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row>
    <row r="267" spans="1:38">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row>
    <row r="268" spans="1:38">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row>
    <row r="269" spans="1:38">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row>
    <row r="270" spans="1:38">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row>
    <row r="271" spans="1:38">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row>
    <row r="272" spans="1:38">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row>
    <row r="273" spans="1:38">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row>
    <row r="274" spans="1:38">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row>
    <row r="275" spans="1:38">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row>
    <row r="276" spans="1:38">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row>
    <row r="277" spans="1:38">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row>
    <row r="278" spans="1:38">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row>
    <row r="279" spans="1:38">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row>
    <row r="280" spans="1:38">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row>
    <row r="281" spans="1:38">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row>
    <row r="282" spans="1:38">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row>
    <row r="283" spans="1:38">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row>
    <row r="284" spans="1:38">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row>
    <row r="285" spans="1:38">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row>
    <row r="286" spans="1:38">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row>
    <row r="287" spans="1:38">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row>
    <row r="288" spans="1:38">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row>
    <row r="289" spans="1:38">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row>
    <row r="290" spans="1:38">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row>
    <row r="291" spans="1:38">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row>
    <row r="292" spans="1:38">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row>
    <row r="293" spans="1:38">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row>
    <row r="294" spans="1:38">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row>
    <row r="295" spans="1:38">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row>
    <row r="296" spans="1:38">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row>
    <row r="297" spans="1:38">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row>
    <row r="298" spans="1:38">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row>
    <row r="299" spans="1:38">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row>
    <row r="300" spans="1:38">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row>
    <row r="301" spans="1:38">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row>
    <row r="302" spans="1:38">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row>
    <row r="303" spans="1:38">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row>
    <row r="304" spans="1:38">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row>
    <row r="305" spans="1:38">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row>
    <row r="306" spans="1:38">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row>
    <row r="307" spans="1:38">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row>
    <row r="308" spans="1:38">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row>
    <row r="309" spans="1:38">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row>
    <row r="310" spans="1:38">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row>
    <row r="311" spans="1:38">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row>
    <row r="312" spans="1:38">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row>
    <row r="313" spans="1:38">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row>
    <row r="314" spans="1:38">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row>
    <row r="315" spans="1:38">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row>
    <row r="316" spans="1:38">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row>
    <row r="317" spans="1:38">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row>
    <row r="318" spans="1:38">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row>
    <row r="319" spans="1:38">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row>
    <row r="320" spans="1:38">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row>
    <row r="321" spans="1:38">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row>
    <row r="322" spans="1:38">
      <c r="A322" s="167"/>
      <c r="B322" s="167"/>
      <c r="C322" s="167"/>
      <c r="D322" s="167"/>
      <c r="E322" s="167"/>
      <c r="F322" s="167"/>
      <c r="G322" s="167"/>
      <c r="H322" s="167"/>
      <c r="I322" s="167"/>
      <c r="J322" s="167"/>
      <c r="K322" s="167"/>
      <c r="L322" s="167"/>
      <c r="M322" s="167"/>
      <c r="N322" s="167"/>
      <c r="O322" s="167"/>
      <c r="P322" s="167"/>
      <c r="Q322" s="167"/>
      <c r="R322" s="167"/>
      <c r="S322" s="167"/>
      <c r="T322" s="167"/>
      <c r="AF322" s="167"/>
      <c r="AG322" s="167"/>
      <c r="AH322" s="167"/>
      <c r="AI322" s="167"/>
      <c r="AJ322" s="167"/>
      <c r="AK322" s="167"/>
      <c r="AL322" s="167"/>
    </row>
    <row r="323" spans="1:38">
      <c r="A323" s="167"/>
      <c r="B323" s="167"/>
      <c r="C323" s="167"/>
      <c r="D323" s="167"/>
      <c r="E323" s="167"/>
      <c r="F323" s="167"/>
      <c r="G323" s="167"/>
      <c r="H323" s="167"/>
      <c r="I323" s="167"/>
      <c r="J323" s="167"/>
      <c r="K323" s="167"/>
      <c r="L323" s="167"/>
      <c r="M323" s="167"/>
      <c r="N323" s="167"/>
      <c r="O323" s="167"/>
      <c r="P323" s="167"/>
      <c r="Q323" s="167"/>
      <c r="R323" s="167"/>
      <c r="S323" s="167"/>
      <c r="T323" s="167"/>
      <c r="AF323" s="167"/>
      <c r="AG323" s="167"/>
      <c r="AH323" s="167"/>
      <c r="AI323" s="167"/>
      <c r="AJ323" s="167"/>
      <c r="AK323" s="167"/>
      <c r="AL323" s="167"/>
    </row>
    <row r="324" spans="1:38">
      <c r="A324" s="167"/>
      <c r="B324" s="167"/>
      <c r="C324" s="167"/>
      <c r="D324" s="167"/>
      <c r="E324" s="167"/>
      <c r="F324" s="167"/>
      <c r="G324" s="167"/>
      <c r="H324" s="167"/>
      <c r="I324" s="167"/>
      <c r="J324" s="167"/>
      <c r="K324" s="167"/>
      <c r="L324" s="167"/>
      <c r="M324" s="167"/>
      <c r="N324" s="167"/>
      <c r="O324" s="167"/>
      <c r="P324" s="167"/>
      <c r="Q324" s="167"/>
      <c r="R324" s="167"/>
      <c r="S324" s="167"/>
      <c r="T324" s="167"/>
      <c r="AF324" s="167"/>
      <c r="AG324" s="167"/>
      <c r="AH324" s="167"/>
      <c r="AI324" s="167"/>
      <c r="AJ324" s="167"/>
      <c r="AK324" s="167"/>
      <c r="AL324" s="167"/>
    </row>
    <row r="325" spans="1:38">
      <c r="A325" s="167"/>
      <c r="B325" s="167"/>
      <c r="C325" s="167"/>
      <c r="D325" s="167"/>
      <c r="E325" s="167"/>
      <c r="F325" s="167"/>
      <c r="G325" s="167"/>
      <c r="H325" s="167"/>
      <c r="I325" s="167"/>
      <c r="J325" s="167"/>
      <c r="K325" s="167"/>
      <c r="L325" s="167"/>
      <c r="M325" s="167"/>
      <c r="N325" s="167"/>
      <c r="O325" s="167"/>
      <c r="P325" s="167"/>
      <c r="Q325" s="167"/>
      <c r="R325" s="167"/>
      <c r="S325" s="167"/>
      <c r="T325" s="167"/>
      <c r="AF325" s="167"/>
      <c r="AG325" s="167"/>
      <c r="AH325" s="167"/>
      <c r="AI325" s="167"/>
      <c r="AJ325" s="167"/>
      <c r="AK325" s="167"/>
      <c r="AL325" s="167"/>
    </row>
    <row r="2068" spans="6:6">
      <c r="F2068" s="185"/>
    </row>
    <row r="2345" spans="3:3">
      <c r="C2345" s="185"/>
    </row>
  </sheetData>
  <sheetProtection formatCells="0" formatColumns="0" formatRows="0" insertColumns="0" insertHyperlinks="0" selectLockedCells="1" sort="0" autoFilter="0"/>
  <dataConsolidate/>
  <mergeCells count="16">
    <mergeCell ref="B38:S41"/>
    <mergeCell ref="B12:I12"/>
    <mergeCell ref="B13:R14"/>
    <mergeCell ref="B15:I15"/>
    <mergeCell ref="B16:R17"/>
    <mergeCell ref="B19:I19"/>
    <mergeCell ref="B21:S24"/>
    <mergeCell ref="B25:I25"/>
    <mergeCell ref="B26:S28"/>
    <mergeCell ref="B30:I30"/>
    <mergeCell ref="B32:S37"/>
    <mergeCell ref="D2:L3"/>
    <mergeCell ref="M2:T3"/>
    <mergeCell ref="M4:T5"/>
    <mergeCell ref="B5:C5"/>
    <mergeCell ref="B8:R10"/>
  </mergeCells>
  <conditionalFormatting sqref="B7:U7 U322:U1048576 B326:T1048576">
    <cfRule type="containsText" dxfId="51" priority="4" operator="containsText" text="select">
      <formula>NOT(ISERROR(SEARCH("select",B7)))</formula>
    </cfRule>
  </conditionalFormatting>
  <conditionalFormatting sqref="T9:T10">
    <cfRule type="containsText" dxfId="50" priority="1" operator="containsText" text="select">
      <formula>NOT(ISERROR(SEARCH("select",T9)))</formula>
    </cfRule>
  </conditionalFormatting>
  <conditionalFormatting sqref="T27">
    <cfRule type="containsText" dxfId="49" priority="3" operator="containsText" text="select">
      <formula>NOT(ISERROR(SEARCH("select",T27)))</formula>
    </cfRule>
  </conditionalFormatting>
  <conditionalFormatting sqref="T37:AG37">
    <cfRule type="containsText" dxfId="48" priority="2" operator="containsText" text="select">
      <formula>NOT(ISERROR(SEARCH("select",T37)))</formula>
    </cfRule>
  </conditionalFormatting>
  <pageMargins left="0.23622047244094491" right="0.23622047244094491" top="0.35433070866141736" bottom="0.55118110236220474" header="0.31496062992125984" footer="0.31496062992125984"/>
  <pageSetup paperSize="9" scale="58" fitToHeight="0" orientation="portrait" r:id="rId1"/>
  <headerFooter>
    <oddFooter>&amp;L&amp;F&amp;R&amp;A;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79"/>
  <sheetViews>
    <sheetView topLeftCell="A263" workbookViewId="0">
      <selection activeCell="A276" sqref="A276:A279"/>
    </sheetView>
  </sheetViews>
  <sheetFormatPr defaultColWidth="9.140625" defaultRowHeight="15"/>
  <cols>
    <col min="1" max="1" width="55" style="78" customWidth="1"/>
    <col min="2" max="4" width="55" style="87" customWidth="1"/>
    <col min="5" max="16384" width="9.140625" style="59"/>
  </cols>
  <sheetData>
    <row r="1" spans="1:4">
      <c r="A1" s="74" t="str">
        <f>'VENDOR INFORMATION'!B13</f>
        <v>Italy</v>
      </c>
      <c r="B1" s="75" t="s">
        <v>193</v>
      </c>
      <c r="C1" s="75" t="s">
        <v>117</v>
      </c>
      <c r="D1" s="75" t="s">
        <v>101</v>
      </c>
    </row>
    <row r="2" spans="1:4">
      <c r="A2" s="74" t="str">
        <f>'VENDOR INFORMATION'!I13</f>
        <v>English (default)</v>
      </c>
      <c r="B2" s="75" t="s">
        <v>230</v>
      </c>
      <c r="C2" s="75" t="s">
        <v>231</v>
      </c>
      <c r="D2" s="75" t="s">
        <v>232</v>
      </c>
    </row>
    <row r="3" spans="1:4">
      <c r="A3" s="76" t="s">
        <v>242</v>
      </c>
      <c r="B3" s="77" t="s">
        <v>242</v>
      </c>
      <c r="C3" s="77" t="s">
        <v>242</v>
      </c>
      <c r="D3" s="77" t="s">
        <v>242</v>
      </c>
    </row>
    <row r="4" spans="1:4">
      <c r="A4" s="78" t="str">
        <f t="shared" ref="A4:A68" si="0">IF($A$2=$B$2,B4,IF($A$2=$C$2,C4,IF($A$2=$D$2,D4)))</f>
        <v>Select Your Language Preference</v>
      </c>
      <c r="B4" s="73" t="s">
        <v>338</v>
      </c>
      <c r="C4" s="73" t="s">
        <v>266</v>
      </c>
      <c r="D4" s="73" t="s">
        <v>498</v>
      </c>
    </row>
    <row r="5" spans="1:4">
      <c r="A5" s="78" t="str">
        <f t="shared" si="0"/>
        <v>Select QVC Market you are supplying to</v>
      </c>
      <c r="B5" s="73" t="s">
        <v>339</v>
      </c>
      <c r="C5" s="73" t="s">
        <v>340</v>
      </c>
      <c r="D5" s="73" t="s">
        <v>499</v>
      </c>
    </row>
    <row r="6" spans="1:4" ht="30">
      <c r="A6" s="78" t="str">
        <f t="shared" si="0"/>
        <v>Select Category to visualize minimun content for LD</v>
      </c>
      <c r="B6" s="73" t="s">
        <v>2395</v>
      </c>
      <c r="C6" s="73" t="s">
        <v>2396</v>
      </c>
      <c r="D6" s="73" t="s">
        <v>500</v>
      </c>
    </row>
    <row r="7" spans="1:4" ht="30">
      <c r="A7" s="78" t="str">
        <f t="shared" si="0"/>
        <v>In case of modification please detail changes</v>
      </c>
      <c r="B7" s="73" t="s">
        <v>2413</v>
      </c>
      <c r="C7" s="73" t="s">
        <v>2414</v>
      </c>
      <c r="D7" s="73" t="s">
        <v>501</v>
      </c>
    </row>
    <row r="8" spans="1:4" ht="30">
      <c r="A8" s="78" t="str">
        <f t="shared" si="0"/>
        <v>Select Category to visualize minimun content for LD</v>
      </c>
      <c r="B8" s="73" t="s">
        <v>2395</v>
      </c>
      <c r="C8" s="73" t="s">
        <v>2396</v>
      </c>
      <c r="D8" s="73" t="s">
        <v>500</v>
      </c>
    </row>
    <row r="9" spans="1:4">
      <c r="A9" s="78" t="str">
        <f t="shared" si="0"/>
        <v>Select Sub Category</v>
      </c>
      <c r="B9" s="73" t="s">
        <v>344</v>
      </c>
      <c r="C9" s="73" t="s">
        <v>343</v>
      </c>
      <c r="D9" s="73" t="s">
        <v>501</v>
      </c>
    </row>
    <row r="10" spans="1:4" s="90" customFormat="1">
      <c r="A10" s="78" t="str">
        <f t="shared" si="0"/>
        <v>IMPORTANT INSTRUCTION FOR ACCURATE COMPLETION:</v>
      </c>
      <c r="B10" s="89" t="s">
        <v>1583</v>
      </c>
      <c r="C10" s="89" t="s">
        <v>255</v>
      </c>
      <c r="D10" s="89" t="s">
        <v>502</v>
      </c>
    </row>
    <row r="11" spans="1:4">
      <c r="A11" s="78" t="str">
        <f t="shared" si="0"/>
        <v>Issue date</v>
      </c>
      <c r="B11" s="73" t="s">
        <v>2415</v>
      </c>
      <c r="C11" s="73" t="s">
        <v>2416</v>
      </c>
      <c r="D11" s="73" t="s">
        <v>503</v>
      </c>
    </row>
    <row r="12" spans="1:4">
      <c r="A12" s="78" t="str">
        <f t="shared" si="0"/>
        <v>Product Type</v>
      </c>
      <c r="B12" s="73" t="s">
        <v>2298</v>
      </c>
      <c r="C12" s="73" t="s">
        <v>2299</v>
      </c>
      <c r="D12" s="73" t="s">
        <v>2300</v>
      </c>
    </row>
    <row r="13" spans="1:4">
      <c r="A13" s="78" t="str">
        <f t="shared" si="0"/>
        <v>Reason for updates</v>
      </c>
      <c r="B13" s="73" t="s">
        <v>615</v>
      </c>
      <c r="C13" s="73" t="s">
        <v>616</v>
      </c>
      <c r="D13" s="73" t="s">
        <v>618</v>
      </c>
    </row>
    <row r="14" spans="1:4">
      <c r="A14" s="78" t="str">
        <f t="shared" si="0"/>
        <v>PRODUCT &amp; PO</v>
      </c>
      <c r="B14" s="77" t="s">
        <v>1368</v>
      </c>
      <c r="C14" s="77" t="s">
        <v>1369</v>
      </c>
      <c r="D14" s="77" t="s">
        <v>1373</v>
      </c>
    </row>
    <row r="15" spans="1:4">
      <c r="A15" s="78" t="str">
        <f t="shared" si="0"/>
        <v>Web Description Minimum content</v>
      </c>
      <c r="B15" s="79" t="s">
        <v>2301</v>
      </c>
      <c r="C15" s="79" t="s">
        <v>2302</v>
      </c>
      <c r="D15" s="79" t="s">
        <v>2303</v>
      </c>
    </row>
    <row r="16" spans="1:4">
      <c r="A16" s="78" t="str">
        <f t="shared" si="0"/>
        <v>Product Specification Card</v>
      </c>
      <c r="B16" s="79" t="s">
        <v>207</v>
      </c>
      <c r="C16" s="79" t="s">
        <v>265</v>
      </c>
      <c r="D16" s="79" t="s">
        <v>207</v>
      </c>
    </row>
    <row r="17" spans="1:4">
      <c r="A17" s="78" t="str">
        <f t="shared" si="0"/>
        <v>Vendor Model #</v>
      </c>
      <c r="B17" s="79" t="s">
        <v>2287</v>
      </c>
      <c r="C17" s="79" t="s">
        <v>275</v>
      </c>
      <c r="D17" s="79" t="s">
        <v>508</v>
      </c>
    </row>
    <row r="18" spans="1:4">
      <c r="A18" s="78" t="str">
        <f t="shared" si="0"/>
        <v>Vendor Data</v>
      </c>
      <c r="B18" s="79" t="s">
        <v>1338</v>
      </c>
      <c r="C18" s="79" t="s">
        <v>269</v>
      </c>
      <c r="D18" s="79" t="s">
        <v>1340</v>
      </c>
    </row>
    <row r="19" spans="1:4">
      <c r="A19" s="78" t="str">
        <f t="shared" si="0"/>
        <v>QVC SKN (Article Number)</v>
      </c>
      <c r="B19" s="79" t="s">
        <v>214</v>
      </c>
      <c r="C19" s="79" t="s">
        <v>268</v>
      </c>
      <c r="D19" s="79" t="s">
        <v>504</v>
      </c>
    </row>
    <row r="20" spans="1:4">
      <c r="A20" s="78" t="str">
        <f t="shared" si="0"/>
        <v>Vendor Name</v>
      </c>
      <c r="B20" s="79" t="s">
        <v>0</v>
      </c>
      <c r="C20" s="79" t="s">
        <v>269</v>
      </c>
      <c r="D20" s="79" t="s">
        <v>505</v>
      </c>
    </row>
    <row r="21" spans="1:4">
      <c r="A21" s="78" t="str">
        <f t="shared" si="0"/>
        <v>Agency</v>
      </c>
      <c r="B21" s="79" t="s">
        <v>263</v>
      </c>
      <c r="C21" s="79" t="s">
        <v>270</v>
      </c>
      <c r="D21" s="79" t="s">
        <v>506</v>
      </c>
    </row>
    <row r="22" spans="1:4">
      <c r="A22" s="78" t="str">
        <f t="shared" si="0"/>
        <v>Brand</v>
      </c>
      <c r="B22" s="79" t="s">
        <v>204</v>
      </c>
      <c r="C22" s="79" t="s">
        <v>204</v>
      </c>
      <c r="D22" s="79" t="s">
        <v>507</v>
      </c>
    </row>
    <row r="23" spans="1:4">
      <c r="A23" s="78" t="str">
        <f t="shared" si="0"/>
        <v>Vendor Model # (Style #)</v>
      </c>
      <c r="B23" s="79" t="s">
        <v>208</v>
      </c>
      <c r="C23" s="79" t="s">
        <v>275</v>
      </c>
      <c r="D23" s="79" t="s">
        <v>508</v>
      </c>
    </row>
    <row r="24" spans="1:4">
      <c r="A24" s="78" t="str">
        <f t="shared" si="0"/>
        <v>Product Name</v>
      </c>
      <c r="B24" s="79" t="s">
        <v>999</v>
      </c>
      <c r="C24" s="79" t="s">
        <v>1056</v>
      </c>
      <c r="D24" s="79" t="s">
        <v>1341</v>
      </c>
    </row>
    <row r="25" spans="1:4" ht="25.5">
      <c r="A25" s="78" t="str">
        <f t="shared" si="0"/>
        <v xml:space="preserve">
Contact for QA/Spec Card Issues (name and email address)</v>
      </c>
      <c r="B25" s="79" t="s">
        <v>1386</v>
      </c>
      <c r="C25" s="79" t="s">
        <v>1057</v>
      </c>
      <c r="D25" s="79" t="s">
        <v>1342</v>
      </c>
    </row>
    <row r="26" spans="1:4" ht="25.5">
      <c r="A26" s="78" t="str">
        <f t="shared" si="0"/>
        <v>Imported into UK by
(If QVC Please State 'QVC')</v>
      </c>
      <c r="B26" s="79" t="s">
        <v>2271</v>
      </c>
      <c r="C26" s="79"/>
      <c r="D26" s="79"/>
    </row>
    <row r="27" spans="1:4" ht="30">
      <c r="A27" s="78" t="str">
        <f t="shared" si="0"/>
        <v>Imported into EU by
(If QVC Please State 'QVC')</v>
      </c>
      <c r="B27" s="79" t="s">
        <v>216</v>
      </c>
      <c r="C27" s="79" t="s">
        <v>564</v>
      </c>
      <c r="D27" s="79" t="s">
        <v>510</v>
      </c>
    </row>
    <row r="28" spans="1:4">
      <c r="A28" s="78">
        <f t="shared" si="0"/>
        <v>0</v>
      </c>
      <c r="B28" s="80"/>
      <c r="C28" s="80"/>
      <c r="D28" s="80"/>
    </row>
    <row r="29" spans="1:4">
      <c r="A29" s="78" t="str">
        <f t="shared" si="0"/>
        <v>Product Spec Card</v>
      </c>
      <c r="B29" s="79" t="s">
        <v>998</v>
      </c>
      <c r="C29" s="79" t="s">
        <v>265</v>
      </c>
      <c r="D29" s="79" t="s">
        <v>207</v>
      </c>
    </row>
    <row r="30" spans="1:4">
      <c r="A30" s="78" t="str">
        <f t="shared" si="0"/>
        <v>TV Caption/Dubner (Short Description)</v>
      </c>
      <c r="B30" s="79" t="s">
        <v>1337</v>
      </c>
      <c r="C30" s="79" t="s">
        <v>276</v>
      </c>
      <c r="D30" s="79" t="s">
        <v>514</v>
      </c>
    </row>
    <row r="31" spans="1:4">
      <c r="A31" s="78" t="str">
        <f t="shared" si="0"/>
        <v>Short Description</v>
      </c>
      <c r="B31" s="79" t="s">
        <v>1026</v>
      </c>
      <c r="C31" s="79" t="s">
        <v>1027</v>
      </c>
      <c r="D31" s="79" t="s">
        <v>514</v>
      </c>
    </row>
    <row r="32" spans="1:4">
      <c r="A32" s="78" t="str">
        <f t="shared" si="0"/>
        <v>Product Description</v>
      </c>
      <c r="B32" s="79" t="s">
        <v>1339</v>
      </c>
      <c r="C32" s="79" t="s">
        <v>274</v>
      </c>
      <c r="D32" s="79" t="s">
        <v>1379</v>
      </c>
    </row>
    <row r="33" spans="1:4" ht="30">
      <c r="A33" s="78" t="str">
        <f t="shared" si="0"/>
        <v>Detailed Product Description for Web 
(Long Description)</v>
      </c>
      <c r="B33" s="79" t="s">
        <v>2394</v>
      </c>
      <c r="C33" s="79" t="s">
        <v>2393</v>
      </c>
      <c r="D33" s="79" t="s">
        <v>639</v>
      </c>
    </row>
    <row r="34" spans="1:4">
      <c r="A34" s="78" t="str">
        <f t="shared" si="0"/>
        <v>value</v>
      </c>
      <c r="B34" s="79" t="s">
        <v>1322</v>
      </c>
      <c r="C34" s="79" t="s">
        <v>1323</v>
      </c>
      <c r="D34" s="79" t="s">
        <v>1380</v>
      </c>
    </row>
    <row r="35" spans="1:4">
      <c r="A35" s="78" t="str">
        <f t="shared" si="0"/>
        <v>ATTRIBUTES</v>
      </c>
      <c r="B35" s="79" t="s">
        <v>602</v>
      </c>
      <c r="C35" s="79" t="s">
        <v>603</v>
      </c>
      <c r="D35" s="79" t="s">
        <v>1381</v>
      </c>
    </row>
    <row r="36" spans="1:4">
      <c r="A36" s="78" t="str">
        <f t="shared" si="0"/>
        <v>Specific Components (to be completed) only in case of Set =&gt;</v>
      </c>
      <c r="B36" s="79" t="s">
        <v>604</v>
      </c>
      <c r="C36" s="79" t="s">
        <v>605</v>
      </c>
      <c r="D36" s="79" t="s">
        <v>606</v>
      </c>
    </row>
    <row r="37" spans="1:4">
      <c r="A37" s="78" t="str">
        <f t="shared" si="0"/>
        <v>Components</v>
      </c>
      <c r="B37" s="79" t="s">
        <v>824</v>
      </c>
      <c r="C37" s="79" t="s">
        <v>280</v>
      </c>
      <c r="D37" s="79" t="s">
        <v>517</v>
      </c>
    </row>
    <row r="38" spans="1:4" ht="30">
      <c r="A38" s="78" t="str">
        <f t="shared" si="0"/>
        <v>PRODUCT 
IMAGE</v>
      </c>
      <c r="B38" s="79" t="s">
        <v>1336</v>
      </c>
      <c r="C38" s="79" t="s">
        <v>277</v>
      </c>
      <c r="D38" s="79" t="s">
        <v>1382</v>
      </c>
    </row>
    <row r="39" spans="1:4">
      <c r="A39" s="78" t="str">
        <f t="shared" si="0"/>
        <v>Price</v>
      </c>
      <c r="B39" s="79" t="s">
        <v>1000</v>
      </c>
      <c r="C39" s="79" t="s">
        <v>1328</v>
      </c>
      <c r="D39" s="79" t="s">
        <v>1343</v>
      </c>
    </row>
    <row r="40" spans="1:4">
      <c r="A40" s="78" t="str">
        <f t="shared" si="0"/>
        <v>Quantity</v>
      </c>
      <c r="B40" s="79" t="s">
        <v>1299</v>
      </c>
      <c r="C40" s="79" t="s">
        <v>1329</v>
      </c>
      <c r="D40" s="79" t="s">
        <v>1344</v>
      </c>
    </row>
    <row r="41" spans="1:4">
      <c r="A41" s="78" t="str">
        <f t="shared" si="0"/>
        <v>Currency</v>
      </c>
      <c r="B41" s="79" t="s">
        <v>10</v>
      </c>
      <c r="C41" s="79" t="s">
        <v>1584</v>
      </c>
      <c r="D41" s="79" t="s">
        <v>1585</v>
      </c>
    </row>
    <row r="42" spans="1:4">
      <c r="A42" s="78" t="str">
        <f t="shared" si="0"/>
        <v>FIRST DELIVERY DATE AT DC</v>
      </c>
      <c r="B42" s="79" t="s">
        <v>1297</v>
      </c>
      <c r="C42" s="79" t="s">
        <v>1330</v>
      </c>
      <c r="D42" s="79" t="s">
        <v>1345</v>
      </c>
    </row>
    <row r="43" spans="1:4">
      <c r="A43" s="78" t="str">
        <f t="shared" si="0"/>
        <v>ATS DATE</v>
      </c>
      <c r="B43" s="79" t="s">
        <v>1001</v>
      </c>
      <c r="C43" s="79" t="s">
        <v>1001</v>
      </c>
      <c r="D43" s="79" t="s">
        <v>1346</v>
      </c>
    </row>
    <row r="44" spans="1:4">
      <c r="A44" s="78" t="str">
        <f t="shared" si="0"/>
        <v>Country of Departure</v>
      </c>
      <c r="B44" s="79" t="s">
        <v>1073</v>
      </c>
      <c r="C44" s="79" t="s">
        <v>271</v>
      </c>
      <c r="D44" s="79" t="s">
        <v>1347</v>
      </c>
    </row>
    <row r="45" spans="1:4">
      <c r="A45" s="78" t="str">
        <f t="shared" si="0"/>
        <v>Country of Origin</v>
      </c>
      <c r="B45" s="79" t="s">
        <v>1</v>
      </c>
      <c r="C45" s="79" t="s">
        <v>271</v>
      </c>
      <c r="D45" s="79" t="s">
        <v>511</v>
      </c>
    </row>
    <row r="46" spans="1:4">
      <c r="A46" s="78" t="str">
        <f t="shared" si="0"/>
        <v>Style Variants (Available Options: colors, sizes...)</v>
      </c>
      <c r="B46" s="79" t="s">
        <v>2408</v>
      </c>
      <c r="C46" s="79" t="s">
        <v>2409</v>
      </c>
      <c r="D46" s="79" t="s">
        <v>2410</v>
      </c>
    </row>
    <row r="47" spans="1:4">
      <c r="A47" s="78" t="str">
        <f t="shared" si="0"/>
        <v>Components</v>
      </c>
      <c r="B47" s="79" t="s">
        <v>824</v>
      </c>
      <c r="C47" s="79" t="s">
        <v>278</v>
      </c>
      <c r="D47" s="79" t="s">
        <v>613</v>
      </c>
    </row>
    <row r="48" spans="1:4">
      <c r="A48" s="78" t="str">
        <f t="shared" si="0"/>
        <v>Size</v>
      </c>
      <c r="B48" s="79" t="s">
        <v>199</v>
      </c>
      <c r="C48" s="79" t="s">
        <v>279</v>
      </c>
      <c r="D48" s="79" t="s">
        <v>515</v>
      </c>
    </row>
    <row r="49" spans="1:4">
      <c r="A49" s="78" t="str">
        <f t="shared" si="0"/>
        <v>SKU QVC</v>
      </c>
      <c r="B49" s="79" t="s">
        <v>2392</v>
      </c>
      <c r="C49" s="79" t="s">
        <v>2392</v>
      </c>
      <c r="D49" s="79" t="s">
        <v>2392</v>
      </c>
    </row>
    <row r="50" spans="1:4">
      <c r="A50" s="78" t="str">
        <f t="shared" si="0"/>
        <v>Style/Color/Size</v>
      </c>
      <c r="B50" s="79" t="s">
        <v>2390</v>
      </c>
      <c r="C50" s="79" t="s">
        <v>2389</v>
      </c>
      <c r="D50" s="79" t="s">
        <v>516</v>
      </c>
    </row>
    <row r="51" spans="1:4">
      <c r="A51" s="78" t="str">
        <f t="shared" si="0"/>
        <v>PO details</v>
      </c>
      <c r="B51" s="79" t="s">
        <v>1334</v>
      </c>
      <c r="C51" s="79" t="s">
        <v>1028</v>
      </c>
      <c r="D51" s="79" t="s">
        <v>1348</v>
      </c>
    </row>
    <row r="52" spans="1:4">
      <c r="A52" s="78" t="str">
        <f t="shared" si="0"/>
        <v>Material Composition</v>
      </c>
      <c r="B52" s="73" t="s">
        <v>548</v>
      </c>
      <c r="C52" s="73" t="s">
        <v>320</v>
      </c>
      <c r="D52" s="73" t="s">
        <v>1349</v>
      </c>
    </row>
    <row r="53" spans="1:4">
      <c r="A53" s="78" t="str">
        <f t="shared" si="0"/>
        <v>Washing instruction</v>
      </c>
      <c r="B53" s="73" t="s">
        <v>2284</v>
      </c>
      <c r="C53" s="73" t="s">
        <v>2285</v>
      </c>
      <c r="D53" s="73" t="s">
        <v>2286</v>
      </c>
    </row>
    <row r="54" spans="1:4">
      <c r="A54" s="78" t="str">
        <f t="shared" si="0"/>
        <v>CUSTOM</v>
      </c>
      <c r="B54" s="77" t="s">
        <v>1370</v>
      </c>
      <c r="C54" s="77" t="s">
        <v>1371</v>
      </c>
      <c r="D54" s="77" t="s">
        <v>1372</v>
      </c>
    </row>
    <row r="55" spans="1:4" ht="30">
      <c r="A55" s="78" t="str">
        <f t="shared" si="0"/>
        <v>^ in case of KIT/different product components in the product, please use the table below v</v>
      </c>
      <c r="B55" s="73" t="s">
        <v>1324</v>
      </c>
      <c r="C55" s="73" t="s">
        <v>1325</v>
      </c>
      <c r="D55" s="73" t="s">
        <v>1350</v>
      </c>
    </row>
    <row r="56" spans="1:4" ht="38.25">
      <c r="A56" s="78" t="str">
        <f t="shared" si="0"/>
        <v xml:space="preserve">&gt;== If there are parts in Real Fur please check with QVC if the product is sellable </v>
      </c>
      <c r="B56" s="73" t="s">
        <v>2170</v>
      </c>
      <c r="C56" s="73" t="s">
        <v>2169</v>
      </c>
      <c r="D56" s="73" t="s">
        <v>1351</v>
      </c>
    </row>
    <row r="57" spans="1:4">
      <c r="A57" s="78" t="str">
        <f t="shared" si="0"/>
        <v>Customs (only if inported by QVC)</v>
      </c>
      <c r="B57" s="79" t="s">
        <v>2398</v>
      </c>
      <c r="C57" s="79" t="s">
        <v>2397</v>
      </c>
      <c r="D57" s="79" t="s">
        <v>1298</v>
      </c>
    </row>
    <row r="58" spans="1:4">
      <c r="A58" s="78" t="str">
        <f t="shared" si="0"/>
        <v>Plastic parts in Melamine</v>
      </c>
      <c r="B58" s="79" t="s">
        <v>2165</v>
      </c>
      <c r="C58" s="79" t="s">
        <v>2167</v>
      </c>
      <c r="D58" s="79" t="s">
        <v>1352</v>
      </c>
    </row>
    <row r="59" spans="1:4">
      <c r="A59" s="78" t="str">
        <f t="shared" si="0"/>
        <v>Plastic parts in Polyamide</v>
      </c>
      <c r="B59" s="79" t="s">
        <v>2166</v>
      </c>
      <c r="C59" s="79" t="s">
        <v>2168</v>
      </c>
      <c r="D59" s="79" t="s">
        <v>1353</v>
      </c>
    </row>
    <row r="60" spans="1:4" ht="25.5">
      <c r="A60" s="78" t="str">
        <f t="shared" si="0"/>
        <v>Customs
Tariff Number</v>
      </c>
      <c r="B60" s="79" t="s">
        <v>581</v>
      </c>
      <c r="C60" s="79" t="s">
        <v>272</v>
      </c>
      <c r="D60" s="79" t="s">
        <v>512</v>
      </c>
    </row>
    <row r="61" spans="1:4">
      <c r="A61" s="78" t="str">
        <f t="shared" si="0"/>
        <v>Product Composition/material (customs purpose)</v>
      </c>
      <c r="B61" s="79" t="s">
        <v>1002</v>
      </c>
      <c r="C61" s="79" t="s">
        <v>1058</v>
      </c>
      <c r="D61" s="79" t="s">
        <v>1354</v>
      </c>
    </row>
    <row r="62" spans="1:4">
      <c r="A62" s="78" t="str">
        <f t="shared" si="0"/>
        <v>Textile</v>
      </c>
      <c r="B62" s="79" t="s">
        <v>63</v>
      </c>
      <c r="C62" s="79" t="s">
        <v>1375</v>
      </c>
      <c r="D62" s="79" t="s">
        <v>1355</v>
      </c>
    </row>
    <row r="63" spans="1:4">
      <c r="A63" s="78" t="str">
        <f t="shared" si="0"/>
        <v>Textile Construction</v>
      </c>
      <c r="B63" s="79" t="s">
        <v>264</v>
      </c>
      <c r="C63" s="79" t="s">
        <v>273</v>
      </c>
      <c r="D63" s="79" t="s">
        <v>513</v>
      </c>
    </row>
    <row r="64" spans="1:4" ht="25.5">
      <c r="A64" s="78" t="str">
        <f t="shared" si="0"/>
        <v>Shoes</v>
      </c>
      <c r="B64" s="79" t="s">
        <v>1069</v>
      </c>
      <c r="C64" s="79" t="s">
        <v>1070</v>
      </c>
      <c r="D64" s="79" t="s">
        <v>1531</v>
      </c>
    </row>
    <row r="65" spans="1:4">
      <c r="A65" s="78" t="str">
        <f t="shared" si="0"/>
        <v>Please specify sole and upper material</v>
      </c>
      <c r="B65" s="79" t="s">
        <v>1071</v>
      </c>
      <c r="C65" s="79" t="s">
        <v>1374</v>
      </c>
      <c r="D65" s="79" t="s">
        <v>1532</v>
      </c>
    </row>
    <row r="66" spans="1:4" ht="25.5">
      <c r="A66" s="78" t="str">
        <f t="shared" si="0"/>
        <v>Base Price (Y/N)</v>
      </c>
      <c r="B66" s="79" t="s">
        <v>209</v>
      </c>
      <c r="C66" s="79" t="s">
        <v>1550</v>
      </c>
      <c r="D66" s="79" t="s">
        <v>1356</v>
      </c>
    </row>
    <row r="67" spans="1:4">
      <c r="A67" s="78" t="str">
        <f t="shared" si="0"/>
        <v>N/A</v>
      </c>
      <c r="B67" s="73" t="s">
        <v>52</v>
      </c>
      <c r="C67" s="73" t="s">
        <v>52</v>
      </c>
      <c r="D67" s="73" t="s">
        <v>52</v>
      </c>
    </row>
    <row r="68" spans="1:4">
      <c r="A68" s="78" t="str">
        <f t="shared" si="0"/>
        <v>Additional Info</v>
      </c>
      <c r="B68" s="73" t="s">
        <v>1022</v>
      </c>
      <c r="C68" s="73" t="s">
        <v>1023</v>
      </c>
      <c r="D68" s="73" t="s">
        <v>2150</v>
      </c>
    </row>
    <row r="69" spans="1:4">
      <c r="A69" s="78" t="str">
        <f t="shared" ref="A69:A132" si="1">IF($A$2=$B$2,B69,IF($A$2=$C$2,C69,IF($A$2=$D$2,D69)))</f>
        <v>Type</v>
      </c>
      <c r="B69" s="73" t="s">
        <v>223</v>
      </c>
      <c r="C69" s="73" t="s">
        <v>992</v>
      </c>
      <c r="D69" s="73" t="s">
        <v>993</v>
      </c>
    </row>
    <row r="70" spans="1:4">
      <c r="A70" s="78" t="str">
        <f t="shared" si="1"/>
        <v>Animal</v>
      </c>
      <c r="B70" s="73" t="s">
        <v>1025</v>
      </c>
      <c r="C70" s="73" t="s">
        <v>1513</v>
      </c>
      <c r="D70" s="73" t="s">
        <v>1424</v>
      </c>
    </row>
    <row r="71" spans="1:4">
      <c r="A71" s="78" t="str">
        <f t="shared" si="1"/>
        <v>Leather (Y/N)</v>
      </c>
      <c r="B71" s="85" t="s">
        <v>1018</v>
      </c>
      <c r="C71" s="85" t="s">
        <v>1554</v>
      </c>
      <c r="D71" s="85" t="s">
        <v>1425</v>
      </c>
    </row>
    <row r="72" spans="1:4">
      <c r="A72" s="78" t="str">
        <f t="shared" si="1"/>
        <v>Real Feather &amp; Down (Y/N)</v>
      </c>
      <c r="B72" s="85" t="s">
        <v>1017</v>
      </c>
      <c r="C72" s="85" t="s">
        <v>1019</v>
      </c>
      <c r="D72" s="85" t="s">
        <v>1426</v>
      </c>
    </row>
    <row r="73" spans="1:4">
      <c r="A73" s="78" t="str">
        <f t="shared" si="1"/>
        <v>Real Fur (Y/N)</v>
      </c>
      <c r="B73" s="85" t="s">
        <v>1020</v>
      </c>
      <c r="C73" s="85" t="s">
        <v>1021</v>
      </c>
      <c r="D73" s="85" t="s">
        <v>1427</v>
      </c>
    </row>
    <row r="74" spans="1:4">
      <c r="A74" s="78" t="str">
        <f t="shared" si="1"/>
        <v>Natural Components</v>
      </c>
      <c r="B74" s="73" t="s">
        <v>1311</v>
      </c>
      <c r="C74" s="73" t="s">
        <v>1312</v>
      </c>
      <c r="D74" s="73" t="s">
        <v>1428</v>
      </c>
    </row>
    <row r="75" spans="1:4">
      <c r="A75" s="78" t="str">
        <f t="shared" si="1"/>
        <v>Please indicate custom tariff</v>
      </c>
      <c r="B75" s="79" t="s">
        <v>2171</v>
      </c>
      <c r="C75" s="79" t="s">
        <v>282</v>
      </c>
      <c r="D75" s="79" t="s">
        <v>1357</v>
      </c>
    </row>
    <row r="76" spans="1:4">
      <c r="A76" s="78" t="str">
        <f t="shared" si="1"/>
        <v>Please indicate country of origin</v>
      </c>
      <c r="B76" s="79" t="s">
        <v>2172</v>
      </c>
      <c r="C76" s="79" t="s">
        <v>281</v>
      </c>
      <c r="D76" s="79" t="s">
        <v>1358</v>
      </c>
    </row>
    <row r="77" spans="1:4">
      <c r="A77" s="78" t="str">
        <f t="shared" si="1"/>
        <v>Select fabric framework</v>
      </c>
      <c r="B77" s="79" t="s">
        <v>1376</v>
      </c>
      <c r="C77" s="79" t="s">
        <v>283</v>
      </c>
      <c r="D77" s="79" t="s">
        <v>1359</v>
      </c>
    </row>
    <row r="78" spans="1:4">
      <c r="A78" s="78" t="str">
        <f t="shared" si="1"/>
        <v>Brushes / bristles</v>
      </c>
      <c r="B78" s="79" t="s">
        <v>2162</v>
      </c>
      <c r="C78" s="79" t="s">
        <v>2163</v>
      </c>
      <c r="D78" s="79" t="s">
        <v>1360</v>
      </c>
    </row>
    <row r="79" spans="1:4">
      <c r="A79" s="78" t="str">
        <f t="shared" si="1"/>
        <v>Pearls</v>
      </c>
      <c r="B79" s="79" t="s">
        <v>1066</v>
      </c>
      <c r="C79" s="79" t="s">
        <v>1067</v>
      </c>
      <c r="D79" s="79" t="s">
        <v>1361</v>
      </c>
    </row>
    <row r="80" spans="1:4">
      <c r="A80" s="78" t="str">
        <f t="shared" si="1"/>
        <v>Glasses/sunglasses</v>
      </c>
      <c r="B80" s="79" t="s">
        <v>2279</v>
      </c>
      <c r="C80" s="79" t="s">
        <v>2164</v>
      </c>
      <c r="D80" s="79" t="s">
        <v>1362</v>
      </c>
    </row>
    <row r="81" spans="1:4">
      <c r="A81" s="78" t="str">
        <f t="shared" si="1"/>
        <v>Please specify lenses material</v>
      </c>
      <c r="B81" s="79" t="s">
        <v>1072</v>
      </c>
      <c r="C81" s="79" t="s">
        <v>1466</v>
      </c>
      <c r="D81" s="79" t="s">
        <v>1363</v>
      </c>
    </row>
    <row r="82" spans="1:4">
      <c r="A82" s="78" t="str">
        <f t="shared" si="1"/>
        <v>Please specify Exact Species of pearls</v>
      </c>
      <c r="B82" s="79" t="s">
        <v>1068</v>
      </c>
      <c r="C82" s="79" t="s">
        <v>1377</v>
      </c>
      <c r="D82" s="79" t="s">
        <v>1364</v>
      </c>
    </row>
    <row r="83" spans="1:4">
      <c r="A83" s="78" t="str">
        <f t="shared" si="1"/>
        <v xml:space="preserve">Does the product contain … ? </v>
      </c>
      <c r="B83" s="79" t="s">
        <v>1432</v>
      </c>
      <c r="C83" s="79" t="s">
        <v>1465</v>
      </c>
      <c r="D83" s="79" t="s">
        <v>1365</v>
      </c>
    </row>
    <row r="84" spans="1:4">
      <c r="A84" s="78" t="str">
        <f t="shared" si="1"/>
        <v>Please specify material</v>
      </c>
      <c r="B84" s="79" t="s">
        <v>1326</v>
      </c>
      <c r="C84" s="79" t="s">
        <v>1467</v>
      </c>
      <c r="D84" s="79" t="s">
        <v>1366</v>
      </c>
    </row>
    <row r="85" spans="1:4">
      <c r="A85" s="78" t="str">
        <f t="shared" si="1"/>
        <v>Please specify Textile composition</v>
      </c>
      <c r="B85" s="79" t="s">
        <v>1327</v>
      </c>
      <c r="C85" s="79" t="s">
        <v>1378</v>
      </c>
      <c r="D85" s="79" t="s">
        <v>1367</v>
      </c>
    </row>
    <row r="86" spans="1:4">
      <c r="A86" s="78" t="str">
        <f t="shared" si="1"/>
        <v>Packaging</v>
      </c>
      <c r="B86" s="80" t="s">
        <v>648</v>
      </c>
      <c r="C86" s="80" t="s">
        <v>648</v>
      </c>
      <c r="D86" s="80" t="s">
        <v>649</v>
      </c>
    </row>
    <row r="87" spans="1:4">
      <c r="A87" s="78" t="str">
        <f t="shared" si="1"/>
        <v>Product Specification Card</v>
      </c>
      <c r="B87" s="73" t="s">
        <v>207</v>
      </c>
      <c r="C87" s="73" t="s">
        <v>265</v>
      </c>
      <c r="D87" s="73" t="s">
        <v>207</v>
      </c>
    </row>
    <row r="88" spans="1:4">
      <c r="A88" s="78" t="str">
        <f t="shared" si="1"/>
        <v>Product Dimensions in cm</v>
      </c>
      <c r="B88" s="73" t="s">
        <v>210</v>
      </c>
      <c r="C88" s="73" t="s">
        <v>285</v>
      </c>
      <c r="D88" s="73" t="s">
        <v>518</v>
      </c>
    </row>
    <row r="89" spans="1:4">
      <c r="A89" s="78" t="str">
        <f t="shared" si="1"/>
        <v>Master Carton</v>
      </c>
      <c r="B89" s="73" t="s">
        <v>646</v>
      </c>
      <c r="C89" s="73" t="s">
        <v>646</v>
      </c>
      <c r="D89" s="73" t="s">
        <v>647</v>
      </c>
    </row>
    <row r="90" spans="1:4">
      <c r="A90" s="78" t="str">
        <f t="shared" si="1"/>
        <v>Do you need additional instructions?</v>
      </c>
      <c r="B90" s="73" t="s">
        <v>225</v>
      </c>
      <c r="C90" s="73" t="s">
        <v>336</v>
      </c>
      <c r="D90" s="73" t="s">
        <v>509</v>
      </c>
    </row>
    <row r="91" spans="1:4">
      <c r="A91" s="78" t="str">
        <f t="shared" si="1"/>
        <v>Gross Weight (g)</v>
      </c>
      <c r="B91" s="73" t="s">
        <v>643</v>
      </c>
      <c r="C91" s="73" t="s">
        <v>644</v>
      </c>
      <c r="D91" s="73" t="s">
        <v>1526</v>
      </c>
    </row>
    <row r="92" spans="1:4">
      <c r="A92" s="78" t="str">
        <f t="shared" si="1"/>
        <v>Packaging dimensions per SKU</v>
      </c>
      <c r="B92" s="73" t="s">
        <v>2176</v>
      </c>
      <c r="C92" s="73" t="s">
        <v>2177</v>
      </c>
      <c r="D92" s="73" t="s">
        <v>2178</v>
      </c>
    </row>
    <row r="93" spans="1:4">
      <c r="A93" s="78" t="str">
        <f t="shared" si="1"/>
        <v>Length (mm)</v>
      </c>
      <c r="B93" s="73" t="s">
        <v>1313</v>
      </c>
      <c r="C93" s="73" t="s">
        <v>1314</v>
      </c>
      <c r="D93" s="73" t="s">
        <v>1315</v>
      </c>
    </row>
    <row r="94" spans="1:4">
      <c r="A94" s="78" t="str">
        <f t="shared" si="1"/>
        <v>Width (mm)</v>
      </c>
      <c r="B94" s="73" t="s">
        <v>1316</v>
      </c>
      <c r="C94" s="73" t="s">
        <v>1317</v>
      </c>
      <c r="D94" s="73" t="s">
        <v>1318</v>
      </c>
    </row>
    <row r="95" spans="1:4">
      <c r="A95" s="78" t="str">
        <f t="shared" si="1"/>
        <v>Height (mm)</v>
      </c>
      <c r="B95" s="73" t="s">
        <v>1319</v>
      </c>
      <c r="C95" s="73" t="s">
        <v>1320</v>
      </c>
      <c r="D95" s="73" t="s">
        <v>1321</v>
      </c>
    </row>
    <row r="96" spans="1:4">
      <c r="A96" s="78" t="str">
        <f t="shared" si="1"/>
        <v>Product Weight (g)</v>
      </c>
      <c r="B96" s="73" t="s">
        <v>652</v>
      </c>
      <c r="C96" s="73" t="s">
        <v>211</v>
      </c>
      <c r="D96" s="73" t="s">
        <v>211</v>
      </c>
    </row>
    <row r="97" spans="1:4">
      <c r="A97" s="78" t="str">
        <f t="shared" si="1"/>
        <v>Weight (g)</v>
      </c>
      <c r="B97" s="73" t="s">
        <v>4</v>
      </c>
      <c r="C97" s="73" t="s">
        <v>286</v>
      </c>
      <c r="D97" s="73" t="s">
        <v>519</v>
      </c>
    </row>
    <row r="98" spans="1:4">
      <c r="A98" s="78" t="str">
        <f t="shared" si="1"/>
        <v>Qty per Master Carton</v>
      </c>
      <c r="B98" s="73" t="s">
        <v>5</v>
      </c>
      <c r="C98" s="73" t="s">
        <v>287</v>
      </c>
      <c r="D98" s="73" t="s">
        <v>520</v>
      </c>
    </row>
    <row r="99" spans="1:4" ht="30">
      <c r="A99" s="78" t="str">
        <f t="shared" si="1"/>
        <v xml:space="preserve">Packaging Description 
(QVC single saleable unit) </v>
      </c>
      <c r="B99" s="73" t="s">
        <v>656</v>
      </c>
      <c r="C99" s="73" t="s">
        <v>655</v>
      </c>
      <c r="D99" s="73" t="s">
        <v>657</v>
      </c>
    </row>
    <row r="100" spans="1:4" ht="30">
      <c r="A100" s="78" t="str">
        <f t="shared" si="1"/>
        <v>Waste Component 
(packaging waste (g))</v>
      </c>
      <c r="B100" s="73" t="s">
        <v>645</v>
      </c>
      <c r="C100" s="73" t="s">
        <v>654</v>
      </c>
      <c r="D100" s="73" t="s">
        <v>583</v>
      </c>
    </row>
    <row r="101" spans="1:4">
      <c r="A101" s="78" t="str">
        <f t="shared" si="1"/>
        <v>Material Type</v>
      </c>
      <c r="B101" s="73" t="s">
        <v>3</v>
      </c>
      <c r="C101" s="73" t="s">
        <v>288</v>
      </c>
      <c r="D101" s="73" t="s">
        <v>521</v>
      </c>
    </row>
    <row r="102" spans="1:4">
      <c r="A102" s="78" t="str">
        <f t="shared" si="1"/>
        <v>Aluminium</v>
      </c>
      <c r="B102" s="73" t="s">
        <v>87</v>
      </c>
      <c r="C102" s="73" t="s">
        <v>318</v>
      </c>
      <c r="D102" s="73" t="s">
        <v>447</v>
      </c>
    </row>
    <row r="103" spans="1:4">
      <c r="A103" s="78" t="str">
        <f t="shared" si="1"/>
        <v>Ferrous Metals</v>
      </c>
      <c r="B103" s="73" t="s">
        <v>81</v>
      </c>
      <c r="C103" s="73" t="s">
        <v>317</v>
      </c>
      <c r="D103" s="73" t="s">
        <v>446</v>
      </c>
    </row>
    <row r="104" spans="1:4">
      <c r="A104" s="78" t="str">
        <f t="shared" si="1"/>
        <v>Glass</v>
      </c>
      <c r="B104" s="73" t="s">
        <v>73</v>
      </c>
      <c r="C104" s="73" t="s">
        <v>316</v>
      </c>
      <c r="D104" s="73" t="s">
        <v>445</v>
      </c>
    </row>
    <row r="105" spans="1:4">
      <c r="A105" s="78" t="str">
        <f t="shared" si="1"/>
        <v>Paper/Card</v>
      </c>
      <c r="B105" s="73" t="s">
        <v>34</v>
      </c>
      <c r="C105" s="73" t="s">
        <v>313</v>
      </c>
      <c r="D105" s="73" t="s">
        <v>593</v>
      </c>
    </row>
    <row r="106" spans="1:4">
      <c r="A106" s="78" t="str">
        <f t="shared" si="1"/>
        <v>Plastic</v>
      </c>
      <c r="B106" s="73" t="s">
        <v>48</v>
      </c>
      <c r="C106" s="73" t="s">
        <v>314</v>
      </c>
      <c r="D106" s="73" t="s">
        <v>594</v>
      </c>
    </row>
    <row r="107" spans="1:4">
      <c r="A107" s="78" t="str">
        <f t="shared" si="1"/>
        <v>Polystyrene</v>
      </c>
      <c r="B107" s="73" t="s">
        <v>96</v>
      </c>
      <c r="C107" s="73" t="s">
        <v>321</v>
      </c>
      <c r="D107" s="73" t="s">
        <v>595</v>
      </c>
    </row>
    <row r="108" spans="1:4">
      <c r="A108" s="78" t="str">
        <f t="shared" si="1"/>
        <v>Fabric</v>
      </c>
      <c r="B108" s="73" t="s">
        <v>2432</v>
      </c>
      <c r="C108" s="73" t="s">
        <v>315</v>
      </c>
      <c r="D108" s="73" t="s">
        <v>596</v>
      </c>
    </row>
    <row r="109" spans="1:4">
      <c r="A109" s="78" t="str">
        <f t="shared" si="1"/>
        <v>Wood</v>
      </c>
      <c r="B109" s="73" t="s">
        <v>213</v>
      </c>
      <c r="C109" s="73" t="s">
        <v>322</v>
      </c>
      <c r="D109" s="73" t="s">
        <v>597</v>
      </c>
    </row>
    <row r="110" spans="1:4">
      <c r="A110" s="78" t="str">
        <f t="shared" si="1"/>
        <v>Other Materials</v>
      </c>
      <c r="B110" s="73" t="s">
        <v>92</v>
      </c>
      <c r="C110" s="73" t="s">
        <v>319</v>
      </c>
      <c r="D110" s="73" t="s">
        <v>598</v>
      </c>
    </row>
    <row r="111" spans="1:4">
      <c r="A111" s="78" t="str">
        <f t="shared" si="1"/>
        <v>Hazardous Info</v>
      </c>
      <c r="B111" s="80" t="s">
        <v>1288</v>
      </c>
      <c r="C111" s="80" t="s">
        <v>1289</v>
      </c>
      <c r="D111" s="80" t="s">
        <v>1034</v>
      </c>
    </row>
    <row r="112" spans="1:4">
      <c r="A112" s="78" t="str">
        <f t="shared" si="1"/>
        <v>Transportation</v>
      </c>
      <c r="B112" s="73" t="s">
        <v>1060</v>
      </c>
      <c r="C112" s="73" t="s">
        <v>1061</v>
      </c>
      <c r="D112" s="73" t="s">
        <v>1387</v>
      </c>
    </row>
    <row r="113" spans="1:4">
      <c r="A113" s="78" t="str">
        <f t="shared" si="1"/>
        <v>Storage &amp; Handling</v>
      </c>
      <c r="B113" s="73" t="s">
        <v>1062</v>
      </c>
      <c r="C113" s="73" t="s">
        <v>1063</v>
      </c>
      <c r="D113" s="73" t="s">
        <v>1388</v>
      </c>
    </row>
    <row r="114" spans="1:4">
      <c r="A114" s="78" t="str">
        <f t="shared" si="1"/>
        <v>Explosive</v>
      </c>
      <c r="B114" s="73" t="s">
        <v>1006</v>
      </c>
      <c r="C114" s="73" t="s">
        <v>1036</v>
      </c>
      <c r="D114" s="73" t="s">
        <v>1389</v>
      </c>
    </row>
    <row r="115" spans="1:4">
      <c r="A115" s="78" t="str">
        <f t="shared" si="1"/>
        <v>Gases (aerosols, compressed gas)</v>
      </c>
      <c r="B115" s="73" t="s">
        <v>1007</v>
      </c>
      <c r="C115" s="73" t="s">
        <v>1037</v>
      </c>
      <c r="D115" s="73" t="s">
        <v>1390</v>
      </c>
    </row>
    <row r="116" spans="1:4">
      <c r="A116" s="78" t="str">
        <f t="shared" si="1"/>
        <v>Flammable Liquid (flashpoint ≤60°C)</v>
      </c>
      <c r="B116" s="73" t="s">
        <v>1008</v>
      </c>
      <c r="C116" s="73" t="s">
        <v>1038</v>
      </c>
      <c r="D116" s="73" t="s">
        <v>1391</v>
      </c>
    </row>
    <row r="117" spans="1:4">
      <c r="A117" s="78" t="str">
        <f t="shared" si="1"/>
        <v>Flammable Solid</v>
      </c>
      <c r="B117" s="73" t="s">
        <v>1009</v>
      </c>
      <c r="C117" s="73" t="s">
        <v>1039</v>
      </c>
      <c r="D117" s="73" t="s">
        <v>1392</v>
      </c>
    </row>
    <row r="118" spans="1:4">
      <c r="A118" s="78" t="str">
        <f t="shared" si="1"/>
        <v>Oxidizer/Organic Peroxide</v>
      </c>
      <c r="B118" s="73" t="s">
        <v>1010</v>
      </c>
      <c r="C118" s="73" t="s">
        <v>1035</v>
      </c>
      <c r="D118" s="73" t="s">
        <v>1393</v>
      </c>
    </row>
    <row r="119" spans="1:4">
      <c r="A119" s="78" t="str">
        <f t="shared" si="1"/>
        <v>Toxic / Infectious Substance</v>
      </c>
      <c r="B119" s="73" t="s">
        <v>1011</v>
      </c>
      <c r="C119" s="73" t="s">
        <v>1040</v>
      </c>
      <c r="D119" s="73" t="s">
        <v>1394</v>
      </c>
    </row>
    <row r="120" spans="1:4">
      <c r="A120" s="78" t="str">
        <f t="shared" si="1"/>
        <v>Radioactive</v>
      </c>
      <c r="B120" s="73" t="s">
        <v>1012</v>
      </c>
      <c r="C120" s="73" t="s">
        <v>1041</v>
      </c>
      <c r="D120" s="73" t="s">
        <v>1395</v>
      </c>
    </row>
    <row r="121" spans="1:4">
      <c r="A121" s="78" t="str">
        <f t="shared" si="1"/>
        <v xml:space="preserve">Corrosive </v>
      </c>
      <c r="B121" s="73" t="s">
        <v>1013</v>
      </c>
      <c r="C121" s="73" t="s">
        <v>1042</v>
      </c>
      <c r="D121" s="73" t="s">
        <v>1396</v>
      </c>
    </row>
    <row r="122" spans="1:4">
      <c r="A122" s="78" t="str">
        <f t="shared" si="1"/>
        <v>Misc. (Class 9)</v>
      </c>
      <c r="B122" s="73" t="s">
        <v>1014</v>
      </c>
      <c r="C122" s="73" t="s">
        <v>1043</v>
      </c>
      <c r="D122" s="73" t="s">
        <v>1397</v>
      </c>
    </row>
    <row r="123" spans="1:4">
      <c r="A123" s="78" t="str">
        <f t="shared" si="1"/>
        <v>Lithium Battery</v>
      </c>
      <c r="B123" s="73" t="s">
        <v>1015</v>
      </c>
      <c r="C123" s="73" t="s">
        <v>783</v>
      </c>
      <c r="D123" s="73" t="s">
        <v>1398</v>
      </c>
    </row>
    <row r="124" spans="1:4" ht="60">
      <c r="A124" s="78" t="str">
        <f t="shared" si="1"/>
        <v>Is any component in your product considered a dangerous goods/hazmat?
Ref: UN framework of international transport, ICAO/IATA, ADR/RID, IMDG</v>
      </c>
      <c r="B124" s="73" t="s">
        <v>1285</v>
      </c>
      <c r="C124" s="73" t="s">
        <v>1455</v>
      </c>
      <c r="D124" s="73" t="s">
        <v>1399</v>
      </c>
    </row>
    <row r="125" spans="1:4" ht="25.5">
      <c r="A125" s="78" t="str">
        <f t="shared" si="1"/>
        <v>SDS required</v>
      </c>
      <c r="B125" s="73" t="s">
        <v>1044</v>
      </c>
      <c r="C125" s="73" t="s">
        <v>1045</v>
      </c>
      <c r="D125" s="73" t="s">
        <v>1454</v>
      </c>
    </row>
    <row r="126" spans="1:4">
      <c r="A126" s="78" t="str">
        <f t="shared" si="1"/>
        <v>Homeware/Chemicals</v>
      </c>
      <c r="B126" s="73" t="s">
        <v>197</v>
      </c>
      <c r="C126" s="73" t="s">
        <v>290</v>
      </c>
      <c r="D126" s="73" t="s">
        <v>522</v>
      </c>
    </row>
    <row r="127" spans="1:4">
      <c r="A127" s="78" t="str">
        <f t="shared" si="1"/>
        <v>UN Number</v>
      </c>
      <c r="B127" s="73" t="s">
        <v>666</v>
      </c>
      <c r="C127" s="73" t="s">
        <v>295</v>
      </c>
      <c r="D127" s="73" t="s">
        <v>784</v>
      </c>
    </row>
    <row r="128" spans="1:4">
      <c r="A128" s="78" t="str">
        <f t="shared" si="1"/>
        <v>Proper Shipping Name</v>
      </c>
      <c r="B128" s="73" t="s">
        <v>1052</v>
      </c>
      <c r="C128" s="73" t="s">
        <v>1456</v>
      </c>
      <c r="D128" s="73" t="s">
        <v>1400</v>
      </c>
    </row>
    <row r="129" spans="1:4">
      <c r="A129" s="78" t="str">
        <f t="shared" si="1"/>
        <v>Classification (Sub risk)</v>
      </c>
      <c r="B129" s="73" t="s">
        <v>1053</v>
      </c>
      <c r="C129" s="73" t="s">
        <v>1457</v>
      </c>
      <c r="D129" s="73" t="s">
        <v>1401</v>
      </c>
    </row>
    <row r="130" spans="1:4">
      <c r="A130" s="78" t="str">
        <f t="shared" si="1"/>
        <v>Flash Point (°C)</v>
      </c>
      <c r="B130" s="73" t="s">
        <v>582</v>
      </c>
      <c r="C130" s="73" t="s">
        <v>568</v>
      </c>
      <c r="D130" s="73" t="s">
        <v>543</v>
      </c>
    </row>
    <row r="131" spans="1:4">
      <c r="A131" s="78" t="str">
        <f t="shared" si="1"/>
        <v>Boiling Point (°C)</v>
      </c>
      <c r="B131" s="73" t="s">
        <v>1054</v>
      </c>
      <c r="C131" s="73" t="s">
        <v>1458</v>
      </c>
      <c r="D131" s="73" t="s">
        <v>1529</v>
      </c>
    </row>
    <row r="132" spans="1:4">
      <c r="A132" s="78" t="str">
        <f t="shared" si="1"/>
        <v>Pack Size (Kg / L)</v>
      </c>
      <c r="B132" s="73" t="s">
        <v>1055</v>
      </c>
      <c r="C132" s="73" t="s">
        <v>1459</v>
      </c>
      <c r="D132" s="73" t="s">
        <v>1553</v>
      </c>
    </row>
    <row r="133" spans="1:4" ht="30">
      <c r="A133" s="78" t="str">
        <f t="shared" ref="A133:A196" si="2">IF($A$2=$B$2,B133,IF($A$2=$C$2,C133,IF($A$2=$D$2,D133)))</f>
        <v>Hazardous weight/volume (Kg/L)</v>
      </c>
      <c r="B133" s="73" t="s">
        <v>1496</v>
      </c>
      <c r="C133" s="73" t="s">
        <v>1499</v>
      </c>
      <c r="D133" s="73" t="s">
        <v>1533</v>
      </c>
    </row>
    <row r="134" spans="1:4">
      <c r="A134" s="78" t="str">
        <f t="shared" si="2"/>
        <v>Hazardous Water Miscible</v>
      </c>
      <c r="B134" s="73" t="s">
        <v>201</v>
      </c>
      <c r="C134" s="73" t="s">
        <v>297</v>
      </c>
      <c r="D134" s="73" t="s">
        <v>526</v>
      </c>
    </row>
    <row r="135" spans="1:4">
      <c r="A135" s="78" t="str">
        <f t="shared" si="2"/>
        <v>Content (%)</v>
      </c>
      <c r="B135" s="73" t="s">
        <v>1078</v>
      </c>
      <c r="C135" s="73" t="s">
        <v>1460</v>
      </c>
      <c r="D135" s="73" t="s">
        <v>1453</v>
      </c>
    </row>
    <row r="136" spans="1:4">
      <c r="A136" s="78" t="str">
        <f t="shared" si="2"/>
        <v>Acetone</v>
      </c>
      <c r="B136" s="73" t="s">
        <v>1074</v>
      </c>
      <c r="C136" s="73" t="s">
        <v>1074</v>
      </c>
      <c r="D136" s="73" t="s">
        <v>1402</v>
      </c>
    </row>
    <row r="137" spans="1:4">
      <c r="A137" s="78" t="str">
        <f t="shared" si="2"/>
        <v>please specify content (%) of Acetone</v>
      </c>
      <c r="B137" s="73" t="s">
        <v>1075</v>
      </c>
      <c r="C137" s="73" t="s">
        <v>1461</v>
      </c>
      <c r="D137" s="73" t="s">
        <v>1403</v>
      </c>
    </row>
    <row r="138" spans="1:4">
      <c r="A138" s="78" t="str">
        <f t="shared" si="2"/>
        <v>Alcohol</v>
      </c>
      <c r="B138" s="73" t="s">
        <v>1076</v>
      </c>
      <c r="C138" s="73" t="s">
        <v>1462</v>
      </c>
      <c r="D138" s="73" t="s">
        <v>1404</v>
      </c>
    </row>
    <row r="139" spans="1:4">
      <c r="A139" s="78" t="str">
        <f t="shared" si="2"/>
        <v>please specify content (%) of Alcohol</v>
      </c>
      <c r="B139" s="73" t="s">
        <v>1077</v>
      </c>
      <c r="C139" s="73" t="s">
        <v>1463</v>
      </c>
      <c r="D139" s="73" t="s">
        <v>1405</v>
      </c>
    </row>
    <row r="140" spans="1:4">
      <c r="A140" s="78" t="str">
        <f t="shared" si="2"/>
        <v>Sealed Polybag for Hazardous Goods Y/N</v>
      </c>
      <c r="B140" s="73" t="s">
        <v>293</v>
      </c>
      <c r="C140" s="73" t="s">
        <v>1551</v>
      </c>
      <c r="D140" s="73" t="s">
        <v>1406</v>
      </c>
    </row>
    <row r="141" spans="1:4">
      <c r="A141" s="78" t="str">
        <f t="shared" si="2"/>
        <v>Electrics/Electronics</v>
      </c>
      <c r="B141" s="73" t="s">
        <v>289</v>
      </c>
      <c r="C141" s="73" t="s">
        <v>291</v>
      </c>
      <c r="D141" s="73" t="s">
        <v>523</v>
      </c>
    </row>
    <row r="142" spans="1:4">
      <c r="A142" s="78" t="str">
        <f t="shared" si="2"/>
        <v>Flammability Rating</v>
      </c>
      <c r="B142" s="73" t="s">
        <v>292</v>
      </c>
      <c r="C142" s="73" t="s">
        <v>294</v>
      </c>
      <c r="D142" s="73" t="s">
        <v>524</v>
      </c>
    </row>
    <row r="143" spans="1:4">
      <c r="A143" s="78" t="str">
        <f t="shared" si="2"/>
        <v>UN Number</v>
      </c>
      <c r="B143" s="73" t="s">
        <v>666</v>
      </c>
      <c r="C143" s="73" t="s">
        <v>295</v>
      </c>
      <c r="D143" s="73" t="s">
        <v>525</v>
      </c>
    </row>
    <row r="144" spans="1:4">
      <c r="A144" s="78" t="str">
        <f t="shared" si="2"/>
        <v>Packing Group</v>
      </c>
      <c r="B144" s="73" t="s">
        <v>1059</v>
      </c>
      <c r="C144" s="73" t="s">
        <v>1464</v>
      </c>
      <c r="D144" s="73" t="s">
        <v>1407</v>
      </c>
    </row>
    <row r="145" spans="1:4">
      <c r="A145" s="78" t="str">
        <f t="shared" si="2"/>
        <v>Hazard Goods class</v>
      </c>
      <c r="B145" s="73" t="s">
        <v>1064</v>
      </c>
      <c r="C145" s="73" t="s">
        <v>1065</v>
      </c>
      <c r="D145" s="73" t="s">
        <v>1408</v>
      </c>
    </row>
    <row r="146" spans="1:4">
      <c r="A146" s="78" t="str">
        <f t="shared" si="2"/>
        <v>Hazardous Water Miscible</v>
      </c>
      <c r="B146" s="73" t="s">
        <v>201</v>
      </c>
      <c r="C146" s="73" t="s">
        <v>297</v>
      </c>
      <c r="D146" s="73" t="s">
        <v>526</v>
      </c>
    </row>
    <row r="147" spans="1:4">
      <c r="A147" s="78" t="str">
        <f t="shared" si="2"/>
        <v>Water Hazard class</v>
      </c>
      <c r="B147" s="73" t="s">
        <v>203</v>
      </c>
      <c r="C147" s="73" t="s">
        <v>296</v>
      </c>
      <c r="D147" s="73" t="s">
        <v>527</v>
      </c>
    </row>
    <row r="148" spans="1:4">
      <c r="A148" s="78" t="str">
        <f t="shared" si="2"/>
        <v>Harmful (Y/N)</v>
      </c>
      <c r="B148" s="73" t="s">
        <v>202</v>
      </c>
      <c r="C148" s="73" t="s">
        <v>1552</v>
      </c>
      <c r="D148" s="73" t="s">
        <v>528</v>
      </c>
    </row>
    <row r="149" spans="1:4">
      <c r="A149" s="78" t="str">
        <f t="shared" si="2"/>
        <v>Harmful Options (Please mark)</v>
      </c>
      <c r="B149" s="73" t="s">
        <v>1004</v>
      </c>
      <c r="C149" s="73" t="s">
        <v>298</v>
      </c>
      <c r="D149" s="73" t="s">
        <v>529</v>
      </c>
    </row>
    <row r="150" spans="1:4">
      <c r="A150" s="78" t="str">
        <f t="shared" si="2"/>
        <v>Oxidised</v>
      </c>
      <c r="B150" s="86" t="s">
        <v>1148</v>
      </c>
      <c r="C150" s="86" t="s">
        <v>1149</v>
      </c>
      <c r="D150" s="86" t="s">
        <v>530</v>
      </c>
    </row>
    <row r="151" spans="1:4">
      <c r="A151" s="78" t="str">
        <f t="shared" si="2"/>
        <v>Irritant (Y/N)</v>
      </c>
      <c r="B151" s="86" t="s">
        <v>1286</v>
      </c>
      <c r="C151" s="86" t="s">
        <v>1287</v>
      </c>
      <c r="D151" s="86" t="s">
        <v>1409</v>
      </c>
    </row>
    <row r="152" spans="1:4">
      <c r="A152" s="78" t="str">
        <f t="shared" si="2"/>
        <v>Toxic</v>
      </c>
      <c r="B152" s="86" t="s">
        <v>1150</v>
      </c>
      <c r="C152" s="86" t="s">
        <v>1151</v>
      </c>
      <c r="D152" s="86" t="s">
        <v>532</v>
      </c>
    </row>
    <row r="153" spans="1:4">
      <c r="A153" s="78" t="str">
        <f t="shared" si="2"/>
        <v>Corrosive</v>
      </c>
      <c r="B153" s="88" t="s">
        <v>7</v>
      </c>
      <c r="C153" s="88" t="s">
        <v>1152</v>
      </c>
      <c r="D153" s="88" t="s">
        <v>1396</v>
      </c>
    </row>
    <row r="154" spans="1:4">
      <c r="A154" s="78" t="str">
        <f t="shared" si="2"/>
        <v>Please add details</v>
      </c>
      <c r="B154" s="88" t="s">
        <v>1290</v>
      </c>
      <c r="C154" s="88" t="s">
        <v>1569</v>
      </c>
      <c r="D154" s="88" t="s">
        <v>1410</v>
      </c>
    </row>
    <row r="155" spans="1:4">
      <c r="A155" s="78" t="str">
        <f t="shared" si="2"/>
        <v>WASTE MANAGEMENT</v>
      </c>
      <c r="B155" s="80" t="s">
        <v>1308</v>
      </c>
      <c r="C155" s="80" t="s">
        <v>1309</v>
      </c>
      <c r="D155" s="80" t="s">
        <v>1411</v>
      </c>
    </row>
    <row r="156" spans="1:4">
      <c r="A156" s="78" t="str">
        <f t="shared" si="2"/>
        <v>PACKAGING WASTE</v>
      </c>
      <c r="B156" s="73" t="s">
        <v>1310</v>
      </c>
      <c r="C156" s="73" t="s">
        <v>1468</v>
      </c>
      <c r="D156" s="73" t="s">
        <v>1412</v>
      </c>
    </row>
    <row r="157" spans="1:4" ht="51">
      <c r="A157" s="78" t="str">
        <f t="shared" si="2"/>
        <v>Packaging waste (waste of single saleable unit (g))</v>
      </c>
      <c r="B157" s="73" t="s">
        <v>2183</v>
      </c>
      <c r="C157" s="73" t="s">
        <v>2184</v>
      </c>
      <c r="D157" s="73" t="s">
        <v>1413</v>
      </c>
    </row>
    <row r="158" spans="1:4">
      <c r="A158" s="78" t="str">
        <f t="shared" si="2"/>
        <v>Subject to WEEE law?</v>
      </c>
      <c r="B158" s="73" t="s">
        <v>1280</v>
      </c>
      <c r="C158" s="73" t="s">
        <v>1451</v>
      </c>
      <c r="D158" s="73" t="s">
        <v>1452</v>
      </c>
    </row>
    <row r="159" spans="1:4">
      <c r="A159" s="78" t="str">
        <f t="shared" si="2"/>
        <v>WEEE and BATTERY</v>
      </c>
      <c r="B159" s="73" t="s">
        <v>1281</v>
      </c>
      <c r="C159" s="73" t="s">
        <v>1469</v>
      </c>
      <c r="D159" s="73" t="s">
        <v>1414</v>
      </c>
    </row>
    <row r="160" spans="1:4" s="82" customFormat="1">
      <c r="A160" s="78" t="str">
        <f t="shared" si="2"/>
        <v>please insert a WEEE registration number here</v>
      </c>
      <c r="B160" s="81" t="s">
        <v>1279</v>
      </c>
      <c r="C160" s="81" t="s">
        <v>1282</v>
      </c>
      <c r="D160" s="81" t="s">
        <v>1415</v>
      </c>
    </row>
    <row r="161" spans="1:4">
      <c r="A161" s="78" t="str">
        <f t="shared" si="2"/>
        <v>Waste Electrical and Electronic Equipment</v>
      </c>
      <c r="B161" s="86" t="s">
        <v>1283</v>
      </c>
      <c r="C161" s="86" t="s">
        <v>1284</v>
      </c>
      <c r="D161" s="86" t="s">
        <v>1416</v>
      </c>
    </row>
    <row r="162" spans="1:4">
      <c r="A162" s="78" t="str">
        <f t="shared" si="2"/>
        <v>WEEE Product Category</v>
      </c>
      <c r="B162" s="73" t="s">
        <v>323</v>
      </c>
      <c r="C162" s="73" t="s">
        <v>565</v>
      </c>
      <c r="D162" s="73" t="s">
        <v>534</v>
      </c>
    </row>
    <row r="163" spans="1:4">
      <c r="A163" s="78" t="str">
        <f t="shared" si="2"/>
        <v>WEEE Product Device type</v>
      </c>
      <c r="B163" s="73" t="s">
        <v>22</v>
      </c>
      <c r="C163" s="73" t="s">
        <v>325</v>
      </c>
      <c r="D163" s="73" t="s">
        <v>535</v>
      </c>
    </row>
    <row r="164" spans="1:4">
      <c r="A164" s="78" t="str">
        <f t="shared" si="2"/>
        <v>WEE Weight (g)</v>
      </c>
      <c r="B164" s="73" t="s">
        <v>326</v>
      </c>
      <c r="C164" s="73" t="s">
        <v>324</v>
      </c>
      <c r="D164" s="73" t="s">
        <v>536</v>
      </c>
    </row>
    <row r="165" spans="1:4">
      <c r="A165" s="78" t="str">
        <f t="shared" si="2"/>
        <v>WEE Registration Number</v>
      </c>
      <c r="B165" s="73" t="s">
        <v>327</v>
      </c>
      <c r="C165" s="73" t="s">
        <v>566</v>
      </c>
      <c r="D165" s="73" t="s">
        <v>537</v>
      </c>
    </row>
    <row r="166" spans="1:4">
      <c r="A166" s="78" t="str">
        <f t="shared" si="2"/>
        <v>Subject to BATTERY law?</v>
      </c>
      <c r="B166" s="83" t="s">
        <v>1291</v>
      </c>
      <c r="C166" s="83" t="s">
        <v>1470</v>
      </c>
      <c r="D166" s="83" t="s">
        <v>1417</v>
      </c>
    </row>
    <row r="167" spans="1:4">
      <c r="A167" s="78" t="str">
        <f t="shared" si="2"/>
        <v>BATTERY DISPOSAL</v>
      </c>
      <c r="B167" s="73" t="s">
        <v>1433</v>
      </c>
      <c r="C167" s="73" t="s">
        <v>1471</v>
      </c>
      <c r="D167" s="73" t="s">
        <v>1418</v>
      </c>
    </row>
    <row r="168" spans="1:4">
      <c r="A168" s="78" t="str">
        <f t="shared" si="2"/>
        <v>Battery Type</v>
      </c>
      <c r="B168" s="73" t="s">
        <v>12</v>
      </c>
      <c r="C168" s="73" t="s">
        <v>330</v>
      </c>
      <c r="D168" s="73" t="s">
        <v>538</v>
      </c>
    </row>
    <row r="169" spans="1:4">
      <c r="A169" s="78" t="str">
        <f t="shared" si="2"/>
        <v xml:space="preserve">Battery Size </v>
      </c>
      <c r="B169" s="73" t="s">
        <v>328</v>
      </c>
      <c r="C169" s="73" t="s">
        <v>331</v>
      </c>
      <c r="D169" s="73" t="s">
        <v>539</v>
      </c>
    </row>
    <row r="170" spans="1:4">
      <c r="A170" s="78" t="str">
        <f t="shared" si="2"/>
        <v>Batteries Qty</v>
      </c>
      <c r="B170" s="73" t="s">
        <v>702</v>
      </c>
      <c r="C170" s="73" t="s">
        <v>333</v>
      </c>
      <c r="D170" s="73" t="s">
        <v>785</v>
      </c>
    </row>
    <row r="171" spans="1:4">
      <c r="A171" s="78" t="str">
        <f t="shared" si="2"/>
        <v>Weight (g) per Battery</v>
      </c>
      <c r="B171" s="73" t="s">
        <v>329</v>
      </c>
      <c r="C171" s="73" t="s">
        <v>332</v>
      </c>
      <c r="D171" s="73" t="s">
        <v>540</v>
      </c>
    </row>
    <row r="172" spans="1:4">
      <c r="A172" s="78" t="str">
        <f t="shared" si="2"/>
        <v>Battery Registration Number</v>
      </c>
      <c r="B172" s="73" t="s">
        <v>198</v>
      </c>
      <c r="C172" s="73" t="s">
        <v>567</v>
      </c>
      <c r="D172" s="73" t="s">
        <v>541</v>
      </c>
    </row>
    <row r="173" spans="1:4">
      <c r="A173" s="78" t="str">
        <f t="shared" si="2"/>
        <v>Type of Expiry</v>
      </c>
      <c r="B173" s="73" t="s">
        <v>14</v>
      </c>
      <c r="C173" s="73" t="s">
        <v>334</v>
      </c>
      <c r="D173" s="73" t="s">
        <v>542</v>
      </c>
    </row>
    <row r="174" spans="1:4">
      <c r="A174" s="78" t="str">
        <f t="shared" si="2"/>
        <v>Flash Point (°C)</v>
      </c>
      <c r="B174" s="73" t="s">
        <v>582</v>
      </c>
      <c r="C174" s="73" t="s">
        <v>568</v>
      </c>
      <c r="D174" s="73" t="s">
        <v>543</v>
      </c>
    </row>
    <row r="175" spans="1:4">
      <c r="A175" s="78" t="str">
        <f t="shared" si="2"/>
        <v>Lithium Batteries</v>
      </c>
      <c r="B175" s="73" t="s">
        <v>806</v>
      </c>
      <c r="C175" s="73" t="s">
        <v>783</v>
      </c>
      <c r="D175" s="73" t="s">
        <v>1419</v>
      </c>
    </row>
    <row r="176" spans="1:4">
      <c r="A176" s="78" t="str">
        <f t="shared" si="2"/>
        <v>Battery Type</v>
      </c>
      <c r="B176" s="73" t="s">
        <v>12</v>
      </c>
      <c r="C176" s="73" t="s">
        <v>689</v>
      </c>
      <c r="D176" s="73" t="s">
        <v>667</v>
      </c>
    </row>
    <row r="177" spans="1:4">
      <c r="A177" s="78" t="str">
        <f t="shared" si="2"/>
        <v>Construction</v>
      </c>
      <c r="B177" s="73" t="s">
        <v>663</v>
      </c>
      <c r="C177" s="73" t="s">
        <v>690</v>
      </c>
      <c r="D177" s="73" t="s">
        <v>668</v>
      </c>
    </row>
    <row r="178" spans="1:4">
      <c r="A178" s="78" t="str">
        <f t="shared" si="2"/>
        <v>Capacity</v>
      </c>
      <c r="B178" s="73" t="s">
        <v>664</v>
      </c>
      <c r="C178" s="73" t="s">
        <v>691</v>
      </c>
      <c r="D178" s="73" t="s">
        <v>669</v>
      </c>
    </row>
    <row r="179" spans="1:4">
      <c r="A179" s="78" t="str">
        <f t="shared" si="2"/>
        <v>Unit</v>
      </c>
      <c r="B179" s="73" t="s">
        <v>665</v>
      </c>
      <c r="C179" s="73" t="s">
        <v>692</v>
      </c>
      <c r="D179" s="73" t="s">
        <v>670</v>
      </c>
    </row>
    <row r="180" spans="1:4">
      <c r="A180" s="78" t="str">
        <f t="shared" si="2"/>
        <v>Weight (g)</v>
      </c>
      <c r="B180" s="73" t="s">
        <v>4</v>
      </c>
      <c r="C180" s="73" t="s">
        <v>286</v>
      </c>
      <c r="D180" s="73" t="s">
        <v>519</v>
      </c>
    </row>
    <row r="181" spans="1:4">
      <c r="A181" s="78" t="str">
        <f t="shared" si="2"/>
        <v>Enclosed Batteries/Cells</v>
      </c>
      <c r="B181" s="73" t="s">
        <v>704</v>
      </c>
      <c r="C181" s="73" t="s">
        <v>693</v>
      </c>
      <c r="D181" s="73" t="s">
        <v>671</v>
      </c>
    </row>
    <row r="182" spans="1:4">
      <c r="A182" s="78" t="str">
        <f t="shared" si="2"/>
        <v>Number of Batteries/Cells</v>
      </c>
      <c r="B182" s="73" t="s">
        <v>703</v>
      </c>
      <c r="C182" s="73" t="s">
        <v>333</v>
      </c>
      <c r="D182" s="73" t="s">
        <v>785</v>
      </c>
    </row>
    <row r="183" spans="1:4">
      <c r="A183" s="78" t="str">
        <f t="shared" si="2"/>
        <v>UN Number</v>
      </c>
      <c r="B183" s="73" t="s">
        <v>666</v>
      </c>
      <c r="C183" s="73" t="s">
        <v>694</v>
      </c>
      <c r="D183" s="73" t="s">
        <v>784</v>
      </c>
    </row>
    <row r="184" spans="1:4" ht="38.25">
      <c r="A184" s="78" t="str">
        <f t="shared" si="2"/>
        <v>Please send an MSDS if Harmful and/ or Hazardous for Final Use/Transport/Storage!</v>
      </c>
      <c r="B184" s="73" t="s">
        <v>547</v>
      </c>
      <c r="C184" s="73" t="s">
        <v>569</v>
      </c>
      <c r="D184" s="73" t="s">
        <v>544</v>
      </c>
    </row>
    <row r="185" spans="1:4">
      <c r="A185" s="78" t="str">
        <f t="shared" si="2"/>
        <v>Voltage</v>
      </c>
      <c r="B185" s="73" t="s">
        <v>1497</v>
      </c>
      <c r="C185" s="73" t="s">
        <v>1573</v>
      </c>
      <c r="D185" s="73" t="s">
        <v>1537</v>
      </c>
    </row>
    <row r="186" spans="1:4">
      <c r="A186" s="78" t="str">
        <f t="shared" si="2"/>
        <v>mAh</v>
      </c>
      <c r="B186" s="73" t="s">
        <v>1498</v>
      </c>
      <c r="C186" s="73" t="s">
        <v>1498</v>
      </c>
      <c r="D186" s="73" t="s">
        <v>1498</v>
      </c>
    </row>
    <row r="187" spans="1:4">
      <c r="A187" s="78" t="str">
        <f t="shared" si="2"/>
        <v>Wh (Lithium Ion)</v>
      </c>
      <c r="B187" s="73" t="s">
        <v>1592</v>
      </c>
      <c r="C187" s="73" t="s">
        <v>1594</v>
      </c>
      <c r="D187" s="73" t="s">
        <v>1538</v>
      </c>
    </row>
    <row r="188" spans="1:4">
      <c r="A188" s="78" t="str">
        <f t="shared" si="2"/>
        <v>mg (Lithium Metal)</v>
      </c>
      <c r="B188" s="73" t="s">
        <v>1593</v>
      </c>
      <c r="C188" s="73" t="s">
        <v>1595</v>
      </c>
      <c r="D188" s="73" t="s">
        <v>1574</v>
      </c>
    </row>
    <row r="189" spans="1:4">
      <c r="A189" s="78">
        <f t="shared" si="2"/>
        <v>0</v>
      </c>
      <c r="B189" s="80"/>
      <c r="C189" s="80"/>
      <c r="D189" s="80"/>
    </row>
    <row r="190" spans="1:4" ht="45">
      <c r="A190" s="78" t="str">
        <f t="shared" si="2"/>
        <v>GTIN NUMBER (Enter every available combination of Style/Option/Colour (if applicable) and list the respective assigned GTIN Numbers)</v>
      </c>
      <c r="B190" s="73" t="s">
        <v>997</v>
      </c>
      <c r="C190" s="73" t="s">
        <v>610</v>
      </c>
      <c r="D190" s="73" t="s">
        <v>614</v>
      </c>
    </row>
    <row r="191" spans="1:4">
      <c r="A191" s="78" t="str">
        <f t="shared" si="2"/>
        <v>QVC SKU</v>
      </c>
      <c r="B191" s="73" t="s">
        <v>2185</v>
      </c>
      <c r="C191" s="73" t="s">
        <v>2186</v>
      </c>
      <c r="D191" s="73" t="s">
        <v>2187</v>
      </c>
    </row>
    <row r="192" spans="1:4">
      <c r="A192" s="78" t="str">
        <f t="shared" si="2"/>
        <v>Colour</v>
      </c>
      <c r="B192" s="73" t="s">
        <v>205</v>
      </c>
      <c r="C192" s="73" t="s">
        <v>337</v>
      </c>
      <c r="D192" s="73" t="s">
        <v>545</v>
      </c>
    </row>
    <row r="193" spans="1:4">
      <c r="A193" s="78" t="str">
        <f t="shared" si="2"/>
        <v>SIZE</v>
      </c>
      <c r="B193" s="73" t="s">
        <v>206</v>
      </c>
      <c r="C193" s="73" t="s">
        <v>279</v>
      </c>
      <c r="D193" s="73" t="s">
        <v>515</v>
      </c>
    </row>
    <row r="194" spans="1:4">
      <c r="A194" s="78" t="str">
        <f t="shared" si="2"/>
        <v>GTIN Number</v>
      </c>
      <c r="B194" s="73" t="s">
        <v>989</v>
      </c>
      <c r="C194" s="73" t="s">
        <v>990</v>
      </c>
      <c r="D194" s="73" t="s">
        <v>991</v>
      </c>
    </row>
    <row r="195" spans="1:4">
      <c r="A195" s="78" t="str">
        <f t="shared" si="2"/>
        <v>Type</v>
      </c>
      <c r="B195" s="73" t="s">
        <v>223</v>
      </c>
      <c r="C195" s="73" t="s">
        <v>992</v>
      </c>
      <c r="D195" s="73" t="s">
        <v>993</v>
      </c>
    </row>
    <row r="196" spans="1:4">
      <c r="A196" s="78" t="str">
        <f t="shared" si="2"/>
        <v>GTIN verification</v>
      </c>
      <c r="B196" s="73" t="s">
        <v>994</v>
      </c>
      <c r="C196" s="73" t="s">
        <v>995</v>
      </c>
      <c r="D196" s="73" t="s">
        <v>996</v>
      </c>
    </row>
    <row r="197" spans="1:4">
      <c r="A197" s="78" t="str">
        <f t="shared" ref="A197:A260" si="3">IF($A$2=$B$2,B197,IF($A$2=$C$2,C197,IF($A$2=$D$2,D197)))</f>
        <v>SPF</v>
      </c>
      <c r="B197" s="84" t="s">
        <v>1029</v>
      </c>
      <c r="C197" s="84" t="s">
        <v>1030</v>
      </c>
      <c r="D197" s="84" t="s">
        <v>1420</v>
      </c>
    </row>
    <row r="198" spans="1:4">
      <c r="A198" s="78" t="str">
        <f t="shared" si="3"/>
        <v>CPNP number</v>
      </c>
      <c r="B198" s="84" t="s">
        <v>1031</v>
      </c>
      <c r="C198" s="84" t="s">
        <v>1032</v>
      </c>
      <c r="D198" s="84" t="s">
        <v>1033</v>
      </c>
    </row>
    <row r="199" spans="1:4">
      <c r="A199" s="78" t="str">
        <f t="shared" si="3"/>
        <v>Made in (reported on the product)</v>
      </c>
      <c r="B199" s="85" t="s">
        <v>440</v>
      </c>
      <c r="C199" s="85" t="s">
        <v>787</v>
      </c>
      <c r="D199" s="85" t="s">
        <v>814</v>
      </c>
    </row>
    <row r="200" spans="1:4">
      <c r="A200" s="78">
        <f t="shared" si="3"/>
        <v>0</v>
      </c>
      <c r="B200" s="80"/>
      <c r="C200" s="80"/>
      <c r="D200" s="80"/>
    </row>
    <row r="201" spans="1:4" ht="15.75" thickBot="1">
      <c r="A201" s="78" t="str">
        <f t="shared" si="3"/>
        <v>QVC Economic Role</v>
      </c>
      <c r="B201" s="73" t="s">
        <v>1024</v>
      </c>
      <c r="C201" s="73" t="s">
        <v>1510</v>
      </c>
      <c r="D201" s="73" t="s">
        <v>1421</v>
      </c>
    </row>
    <row r="202" spans="1:4" ht="15.75" thickBot="1">
      <c r="A202" s="78" t="str">
        <f t="shared" si="3"/>
        <v>UK address/Responsible Person in UK</v>
      </c>
      <c r="B202" s="145" t="s">
        <v>2278</v>
      </c>
      <c r="C202" s="73"/>
      <c r="D202" s="73"/>
    </row>
    <row r="203" spans="1:4" ht="30">
      <c r="A203" s="78" t="str">
        <f t="shared" si="3"/>
        <v>European address/Responsible Person in Europe (name, full adress with conctact number(mail and or website))</v>
      </c>
      <c r="B203" s="73" t="s">
        <v>2622</v>
      </c>
      <c r="C203" s="73" t="s">
        <v>2621</v>
      </c>
      <c r="D203" s="73" t="s">
        <v>2277</v>
      </c>
    </row>
    <row r="204" spans="1:4">
      <c r="A204" s="78" t="str">
        <f t="shared" si="3"/>
        <v>EU Representative appointed by Vendor</v>
      </c>
      <c r="B204" s="73" t="s">
        <v>1292</v>
      </c>
      <c r="C204" s="73" t="s">
        <v>1511</v>
      </c>
      <c r="D204" s="73" t="s">
        <v>1422</v>
      </c>
    </row>
    <row r="205" spans="1:4">
      <c r="A205" s="78" t="str">
        <f t="shared" si="3"/>
        <v>Manufacturer</v>
      </c>
      <c r="B205" s="85" t="s">
        <v>1296</v>
      </c>
      <c r="C205" s="85" t="s">
        <v>1512</v>
      </c>
      <c r="D205" s="85" t="s">
        <v>1423</v>
      </c>
    </row>
    <row r="206" spans="1:4">
      <c r="A206" s="78" t="str">
        <f t="shared" si="3"/>
        <v>Product Certifications</v>
      </c>
      <c r="B206" s="85" t="s">
        <v>1856</v>
      </c>
      <c r="C206" s="111" t="s">
        <v>1857</v>
      </c>
      <c r="D206" s="111" t="s">
        <v>1858</v>
      </c>
    </row>
    <row r="207" spans="1:4" ht="30">
      <c r="A207" s="78" t="str">
        <f t="shared" si="3"/>
        <v>Certification Type 
(e.g. OEKO-TEX® Standard 100, GOTS)</v>
      </c>
      <c r="B207" s="85" t="s">
        <v>2399</v>
      </c>
      <c r="C207" s="111" t="s">
        <v>2400</v>
      </c>
      <c r="D207" s="111" t="s">
        <v>2401</v>
      </c>
    </row>
    <row r="208" spans="1:4">
      <c r="A208" s="78" t="str">
        <f t="shared" si="3"/>
        <v>Certification number</v>
      </c>
      <c r="B208" s="85" t="s">
        <v>1544</v>
      </c>
      <c r="C208" s="85" t="s">
        <v>1546</v>
      </c>
      <c r="D208" s="85" t="s">
        <v>1548</v>
      </c>
    </row>
    <row r="209" spans="1:4">
      <c r="A209" s="78" t="str">
        <f t="shared" si="3"/>
        <v>Certification expiry date</v>
      </c>
      <c r="B209" s="85" t="s">
        <v>1545</v>
      </c>
      <c r="C209" s="85" t="s">
        <v>1547</v>
      </c>
      <c r="D209" s="85" t="s">
        <v>1549</v>
      </c>
    </row>
    <row r="210" spans="1:4">
      <c r="A210" s="78" t="str">
        <f t="shared" si="3"/>
        <v>QVC Economic Role</v>
      </c>
      <c r="B210" s="110" t="s">
        <v>1024</v>
      </c>
      <c r="C210" s="111" t="s">
        <v>1870</v>
      </c>
      <c r="D210" s="111" t="s">
        <v>1421</v>
      </c>
    </row>
    <row r="211" spans="1:4">
      <c r="A211" s="78" t="str">
        <f t="shared" si="3"/>
        <v>Responsible Person in Europe</v>
      </c>
      <c r="B211" s="110" t="s">
        <v>1301</v>
      </c>
      <c r="C211" s="110" t="s">
        <v>1301</v>
      </c>
      <c r="D211" s="110" t="s">
        <v>1301</v>
      </c>
    </row>
    <row r="212" spans="1:4">
      <c r="A212" s="78" t="str">
        <f t="shared" si="3"/>
        <v>EU Representative appointed by Vendor</v>
      </c>
      <c r="B212" s="110" t="s">
        <v>1292</v>
      </c>
      <c r="C212" s="111" t="s">
        <v>1871</v>
      </c>
      <c r="D212" s="111" t="s">
        <v>1984</v>
      </c>
    </row>
    <row r="213" spans="1:4">
      <c r="A213" s="78" t="str">
        <f t="shared" si="3"/>
        <v>Made in (reported on the product)</v>
      </c>
      <c r="B213" s="85" t="s">
        <v>440</v>
      </c>
      <c r="C213" s="85" t="s">
        <v>787</v>
      </c>
      <c r="D213" s="85" t="s">
        <v>814</v>
      </c>
    </row>
    <row r="214" spans="1:4">
      <c r="A214" s="78" t="str">
        <f t="shared" si="3"/>
        <v>Product Labelling</v>
      </c>
      <c r="B214" s="85" t="s">
        <v>1659</v>
      </c>
      <c r="C214" s="111" t="s">
        <v>1985</v>
      </c>
      <c r="D214" s="111" t="s">
        <v>1986</v>
      </c>
    </row>
    <row r="215" spans="1:4">
      <c r="A215" s="78" t="str">
        <f t="shared" si="3"/>
        <v xml:space="preserve">Shoe width fit </v>
      </c>
      <c r="B215" s="85" t="s">
        <v>1987</v>
      </c>
      <c r="C215" s="111" t="s">
        <v>1988</v>
      </c>
      <c r="D215" s="111" t="s">
        <v>1989</v>
      </c>
    </row>
    <row r="216" spans="1:4">
      <c r="A216" s="78" t="str">
        <f t="shared" si="3"/>
        <v>Fit advice for customer</v>
      </c>
      <c r="B216" s="85" t="s">
        <v>2623</v>
      </c>
      <c r="C216" s="111" t="s">
        <v>1992</v>
      </c>
      <c r="D216" s="111" t="s">
        <v>1993</v>
      </c>
    </row>
    <row r="217" spans="1:4">
      <c r="A217" s="78" t="str">
        <f t="shared" si="3"/>
        <v>Shoe Last</v>
      </c>
      <c r="B217" s="85" t="s">
        <v>1660</v>
      </c>
      <c r="C217" s="111" t="s">
        <v>1990</v>
      </c>
      <c r="D217" s="111" t="s">
        <v>1991</v>
      </c>
    </row>
    <row r="218" spans="1:4">
      <c r="A218" s="78" t="str">
        <f t="shared" si="3"/>
        <v>Leaflets included? (Y/N) (bounce backs not permitted)</v>
      </c>
      <c r="B218" s="85" t="s">
        <v>1300</v>
      </c>
      <c r="C218" s="111" t="s">
        <v>1994</v>
      </c>
      <c r="D218" s="111" t="s">
        <v>1995</v>
      </c>
    </row>
    <row r="219" spans="1:4">
      <c r="A219" s="78" t="str">
        <f t="shared" si="3"/>
        <v>Gift box included Y/N</v>
      </c>
      <c r="B219" s="85" t="s">
        <v>196</v>
      </c>
      <c r="C219" s="111" t="s">
        <v>1996</v>
      </c>
      <c r="D219" s="111" t="s">
        <v>1997</v>
      </c>
    </row>
    <row r="220" spans="1:4">
      <c r="A220" s="78" t="str">
        <f t="shared" si="3"/>
        <v>Dust bag (Y/N)</v>
      </c>
      <c r="B220" s="85" t="s">
        <v>2160</v>
      </c>
      <c r="C220" s="111" t="s">
        <v>2161</v>
      </c>
      <c r="D220" s="111" t="s">
        <v>1998</v>
      </c>
    </row>
    <row r="221" spans="1:4">
      <c r="A221" s="78" t="str">
        <f t="shared" si="3"/>
        <v>Product Specification Card</v>
      </c>
      <c r="B221" s="110" t="s">
        <v>207</v>
      </c>
      <c r="C221" s="110" t="s">
        <v>265</v>
      </c>
      <c r="D221" s="110" t="s">
        <v>207</v>
      </c>
    </row>
    <row r="222" spans="1:4" ht="45">
      <c r="A222" s="78" t="str">
        <f t="shared" si="3"/>
        <v>Use only second care label if instructions are different within one item! 
i.e. jacket with detachable fake fur collar</v>
      </c>
      <c r="B222" s="110" t="s">
        <v>1661</v>
      </c>
      <c r="C222" s="110" t="s">
        <v>1662</v>
      </c>
      <c r="D222" s="110" t="s">
        <v>1663</v>
      </c>
    </row>
    <row r="223" spans="1:4">
      <c r="A223" s="78" t="str">
        <f t="shared" si="3"/>
        <v>CARE INSTRUCTION</v>
      </c>
      <c r="B223" s="110" t="s">
        <v>1664</v>
      </c>
      <c r="C223" s="110" t="s">
        <v>1665</v>
      </c>
      <c r="D223" s="110" t="s">
        <v>1666</v>
      </c>
    </row>
    <row r="224" spans="1:4">
      <c r="A224" s="78" t="str">
        <f t="shared" si="3"/>
        <v>Material Composition Textiles</v>
      </c>
      <c r="B224" s="110" t="s">
        <v>1667</v>
      </c>
      <c r="C224" s="110" t="s">
        <v>1668</v>
      </c>
      <c r="D224" s="110" t="s">
        <v>1669</v>
      </c>
    </row>
    <row r="225" spans="1:4">
      <c r="A225" s="78" t="str">
        <f t="shared" si="3"/>
        <v>describe component</v>
      </c>
      <c r="B225" s="110" t="s">
        <v>1670</v>
      </c>
      <c r="C225" s="110" t="s">
        <v>1671</v>
      </c>
      <c r="D225" s="110" t="s">
        <v>1672</v>
      </c>
    </row>
    <row r="226" spans="1:4">
      <c r="A226" s="78" t="str">
        <f t="shared" si="3"/>
        <v>Additional Care Instruction</v>
      </c>
      <c r="B226" s="110" t="s">
        <v>1673</v>
      </c>
      <c r="C226" s="110" t="s">
        <v>1674</v>
      </c>
      <c r="D226" s="110" t="s">
        <v>1675</v>
      </c>
    </row>
    <row r="227" spans="1:4">
      <c r="A227" s="78" t="str">
        <f t="shared" si="3"/>
        <v>Shoulder</v>
      </c>
      <c r="B227" s="110" t="s">
        <v>1676</v>
      </c>
      <c r="C227" s="110" t="s">
        <v>1677</v>
      </c>
      <c r="D227" s="110" t="s">
        <v>1678</v>
      </c>
    </row>
    <row r="228" spans="1:4">
      <c r="A228" s="78" t="str">
        <f t="shared" si="3"/>
        <v>Chest/Bust</v>
      </c>
      <c r="B228" s="110" t="s">
        <v>1679</v>
      </c>
      <c r="C228" s="110" t="s">
        <v>1680</v>
      </c>
      <c r="D228" s="110" t="s">
        <v>1681</v>
      </c>
    </row>
    <row r="229" spans="1:4">
      <c r="A229" s="78" t="str">
        <f t="shared" si="3"/>
        <v>Waist</v>
      </c>
      <c r="B229" s="110" t="s">
        <v>1682</v>
      </c>
      <c r="C229" s="110" t="s">
        <v>1683</v>
      </c>
      <c r="D229" s="110" t="s">
        <v>1684</v>
      </c>
    </row>
    <row r="230" spans="1:4">
      <c r="A230" s="78" t="str">
        <f t="shared" si="3"/>
        <v>Hip</v>
      </c>
      <c r="B230" s="110" t="s">
        <v>1685</v>
      </c>
      <c r="C230" s="110" t="s">
        <v>1686</v>
      </c>
      <c r="D230" s="110" t="s">
        <v>1687</v>
      </c>
    </row>
    <row r="231" spans="1:4">
      <c r="A231" s="78" t="str">
        <f t="shared" si="3"/>
        <v>Length</v>
      </c>
      <c r="B231" s="110" t="s">
        <v>1688</v>
      </c>
      <c r="C231" s="110" t="s">
        <v>1689</v>
      </c>
      <c r="D231" s="110" t="s">
        <v>1690</v>
      </c>
    </row>
    <row r="232" spans="1:4">
      <c r="A232" s="78" t="str">
        <f t="shared" si="3"/>
        <v>Sleeve length</v>
      </c>
      <c r="B232" s="110" t="s">
        <v>1691</v>
      </c>
      <c r="C232" s="110" t="s">
        <v>1692</v>
      </c>
      <c r="D232" s="110" t="s">
        <v>1693</v>
      </c>
    </row>
    <row r="233" spans="1:4">
      <c r="A233" s="78" t="str">
        <f t="shared" si="3"/>
        <v>Sweep</v>
      </c>
      <c r="B233" s="110" t="s">
        <v>1694</v>
      </c>
      <c r="C233" s="110" t="s">
        <v>1695</v>
      </c>
      <c r="D233" s="110" t="s">
        <v>1696</v>
      </c>
    </row>
    <row r="234" spans="1:4">
      <c r="A234" s="78" t="str">
        <f t="shared" si="3"/>
        <v>In Seam</v>
      </c>
      <c r="B234" s="110" t="s">
        <v>1697</v>
      </c>
      <c r="C234" s="110" t="s">
        <v>1698</v>
      </c>
      <c r="D234" s="110" t="s">
        <v>1699</v>
      </c>
    </row>
    <row r="235" spans="1:4">
      <c r="A235" s="78" t="str">
        <f t="shared" si="3"/>
        <v>Out Seam</v>
      </c>
      <c r="B235" s="110" t="s">
        <v>1700</v>
      </c>
      <c r="C235" s="110" t="s">
        <v>1701</v>
      </c>
      <c r="D235" s="110" t="s">
        <v>1702</v>
      </c>
    </row>
    <row r="236" spans="1:4">
      <c r="A236" s="78" t="str">
        <f t="shared" si="3"/>
        <v>Apparel</v>
      </c>
      <c r="B236" s="110" t="s">
        <v>1620</v>
      </c>
      <c r="C236" s="110" t="s">
        <v>1621</v>
      </c>
      <c r="D236" s="110" t="s">
        <v>1622</v>
      </c>
    </row>
    <row r="237" spans="1:4">
      <c r="A237" s="78" t="str">
        <f t="shared" si="3"/>
        <v>MEASUREMENT CHART please state all measurements in cm</v>
      </c>
      <c r="B237" s="110" t="s">
        <v>1703</v>
      </c>
      <c r="C237" s="110" t="s">
        <v>1704</v>
      </c>
      <c r="D237" s="110" t="s">
        <v>1705</v>
      </c>
    </row>
    <row r="238" spans="1:4">
      <c r="A238" s="78" t="str">
        <f t="shared" si="3"/>
        <v>MEASUREMENT CHART</v>
      </c>
      <c r="B238" s="110" t="s">
        <v>1706</v>
      </c>
      <c r="C238" s="110" t="s">
        <v>1707</v>
      </c>
      <c r="D238" s="110" t="s">
        <v>1705</v>
      </c>
    </row>
    <row r="239" spans="1:4">
      <c r="A239" s="78" t="str">
        <f t="shared" si="3"/>
        <v>Footwear</v>
      </c>
      <c r="B239" s="110" t="s">
        <v>1708</v>
      </c>
      <c r="C239" s="110" t="s">
        <v>1709</v>
      </c>
      <c r="D239" s="110" t="s">
        <v>1625</v>
      </c>
    </row>
    <row r="240" spans="1:4">
      <c r="A240" s="78" t="str">
        <f t="shared" si="3"/>
        <v>MEASUREMENT CHART please state all measurements in cm</v>
      </c>
      <c r="B240" s="110" t="s">
        <v>1703</v>
      </c>
      <c r="C240" s="110" t="s">
        <v>1710</v>
      </c>
      <c r="D240" s="110" t="s">
        <v>1705</v>
      </c>
    </row>
    <row r="241" spans="1:4">
      <c r="A241" s="78" t="str">
        <f t="shared" si="3"/>
        <v>MATERIAL COMPOSITION Shoes</v>
      </c>
      <c r="B241" s="110" t="s">
        <v>2315</v>
      </c>
      <c r="C241" s="110" t="s">
        <v>2316</v>
      </c>
      <c r="D241" s="110" t="s">
        <v>2317</v>
      </c>
    </row>
    <row r="242" spans="1:4">
      <c r="A242" s="78" t="str">
        <f t="shared" si="3"/>
        <v>Height of Boot</v>
      </c>
      <c r="B242" s="110" t="s">
        <v>1711</v>
      </c>
      <c r="C242" s="110" t="s">
        <v>1712</v>
      </c>
      <c r="D242" s="110" t="s">
        <v>1713</v>
      </c>
    </row>
    <row r="243" spans="1:4">
      <c r="A243" s="78" t="str">
        <f t="shared" si="3"/>
        <v>Opening circumference</v>
      </c>
      <c r="B243" s="110" t="s">
        <v>1714</v>
      </c>
      <c r="C243" s="110" t="s">
        <v>1715</v>
      </c>
      <c r="D243" s="110" t="s">
        <v>1716</v>
      </c>
    </row>
    <row r="244" spans="1:4">
      <c r="A244" s="78" t="str">
        <f t="shared" si="3"/>
        <v>Heel Height</v>
      </c>
      <c r="B244" s="110" t="s">
        <v>1717</v>
      </c>
      <c r="C244" s="110" t="s">
        <v>1718</v>
      </c>
      <c r="D244" s="110" t="s">
        <v>1719</v>
      </c>
    </row>
    <row r="245" spans="1:4">
      <c r="A245" s="78" t="str">
        <f t="shared" si="3"/>
        <v>Plateau Height (CM)</v>
      </c>
      <c r="B245" s="110" t="s">
        <v>1720</v>
      </c>
      <c r="C245" s="110" t="s">
        <v>1721</v>
      </c>
      <c r="D245" s="110" t="s">
        <v>1722</v>
      </c>
    </row>
    <row r="246" spans="1:4">
      <c r="A246" s="78" t="str">
        <f t="shared" si="3"/>
        <v>Sole Material Composition</v>
      </c>
      <c r="B246" s="110" t="s">
        <v>1723</v>
      </c>
      <c r="C246" s="110" t="s">
        <v>2159</v>
      </c>
      <c r="D246" s="110" t="s">
        <v>1724</v>
      </c>
    </row>
    <row r="247" spans="1:4">
      <c r="A247" s="78" t="str">
        <f t="shared" si="3"/>
        <v>Pictogram 1</v>
      </c>
      <c r="B247" s="110" t="s">
        <v>1725</v>
      </c>
      <c r="C247" s="110" t="s">
        <v>1726</v>
      </c>
      <c r="D247" s="110" t="s">
        <v>1727</v>
      </c>
    </row>
    <row r="248" spans="1:4">
      <c r="A248" s="78" t="str">
        <f t="shared" si="3"/>
        <v>Pictogram 2</v>
      </c>
      <c r="B248" s="110" t="s">
        <v>1728</v>
      </c>
      <c r="C248" s="110" t="s">
        <v>1729</v>
      </c>
      <c r="D248" s="110" t="s">
        <v>1730</v>
      </c>
    </row>
    <row r="249" spans="1:4">
      <c r="A249" s="78" t="str">
        <f t="shared" si="3"/>
        <v>Pictogram 3</v>
      </c>
      <c r="B249" s="110" t="s">
        <v>1731</v>
      </c>
      <c r="C249" s="110" t="s">
        <v>1732</v>
      </c>
      <c r="D249" s="110" t="s">
        <v>1733</v>
      </c>
    </row>
    <row r="250" spans="1:4">
      <c r="A250" s="78" t="str">
        <f t="shared" si="3"/>
        <v>Outer</v>
      </c>
      <c r="B250" s="110" t="s">
        <v>1734</v>
      </c>
      <c r="C250" s="110" t="s">
        <v>1735</v>
      </c>
      <c r="D250" s="110" t="s">
        <v>1736</v>
      </c>
    </row>
    <row r="251" spans="1:4">
      <c r="A251" s="78" t="str">
        <f t="shared" si="3"/>
        <v>Inner</v>
      </c>
      <c r="B251" s="110" t="s">
        <v>1737</v>
      </c>
      <c r="C251" s="110" t="s">
        <v>1738</v>
      </c>
      <c r="D251" s="110" t="s">
        <v>1739</v>
      </c>
    </row>
    <row r="252" spans="1:4">
      <c r="A252" s="78" t="str">
        <f t="shared" si="3"/>
        <v>Sole</v>
      </c>
      <c r="B252" s="110" t="s">
        <v>1740</v>
      </c>
      <c r="C252" s="110" t="s">
        <v>1741</v>
      </c>
      <c r="D252" s="110" t="s">
        <v>1742</v>
      </c>
    </row>
    <row r="253" spans="1:4">
      <c r="A253" s="78" t="str">
        <f t="shared" si="3"/>
        <v>Shoe above Ankle ? (Y/N)</v>
      </c>
      <c r="B253" s="110" t="s">
        <v>1743</v>
      </c>
      <c r="C253" s="112" t="s">
        <v>1744</v>
      </c>
      <c r="D253" s="122" t="s">
        <v>1999</v>
      </c>
    </row>
    <row r="254" spans="1:4">
      <c r="A254" s="78" t="str">
        <f t="shared" si="3"/>
        <v>Bags and Accessories</v>
      </c>
      <c r="B254" s="110" t="s">
        <v>1745</v>
      </c>
      <c r="C254" s="110" t="s">
        <v>1746</v>
      </c>
      <c r="D254" s="110" t="s">
        <v>1747</v>
      </c>
    </row>
    <row r="255" spans="1:4">
      <c r="A255" s="78" t="str">
        <f t="shared" si="3"/>
        <v>Material Composition</v>
      </c>
      <c r="B255" s="110" t="s">
        <v>548</v>
      </c>
      <c r="C255" s="110" t="s">
        <v>1748</v>
      </c>
      <c r="D255" s="110" t="s">
        <v>1749</v>
      </c>
    </row>
    <row r="256" spans="1:4">
      <c r="A256" s="78" t="str">
        <f t="shared" si="3"/>
        <v>Straps</v>
      </c>
      <c r="B256" s="110" t="s">
        <v>1750</v>
      </c>
      <c r="C256" s="110" t="s">
        <v>1751</v>
      </c>
      <c r="D256" s="110" t="s">
        <v>1752</v>
      </c>
    </row>
    <row r="257" spans="1:4">
      <c r="A257" s="78" t="str">
        <f t="shared" si="3"/>
        <v>Trim</v>
      </c>
      <c r="B257" s="110" t="s">
        <v>1753</v>
      </c>
      <c r="C257" s="110" t="s">
        <v>1754</v>
      </c>
      <c r="D257" s="110" t="s">
        <v>1755</v>
      </c>
    </row>
    <row r="258" spans="1:4">
      <c r="A258" s="78" t="str">
        <f t="shared" si="3"/>
        <v>Outer</v>
      </c>
      <c r="B258" s="110" t="s">
        <v>1734</v>
      </c>
      <c r="C258" s="110" t="s">
        <v>1756</v>
      </c>
      <c r="D258" s="110" t="s">
        <v>1736</v>
      </c>
    </row>
    <row r="259" spans="1:4">
      <c r="A259" s="78" t="str">
        <f t="shared" si="3"/>
        <v>Base</v>
      </c>
      <c r="B259" s="110" t="s">
        <v>1757</v>
      </c>
      <c r="C259" s="110" t="s">
        <v>1757</v>
      </c>
      <c r="D259" s="110" t="s">
        <v>1758</v>
      </c>
    </row>
    <row r="260" spans="1:4">
      <c r="A260" s="78" t="str">
        <f t="shared" si="3"/>
        <v>Lining</v>
      </c>
      <c r="B260" s="110" t="s">
        <v>1759</v>
      </c>
      <c r="C260" s="110" t="s">
        <v>1760</v>
      </c>
      <c r="D260" s="110" t="s">
        <v>1761</v>
      </c>
    </row>
    <row r="261" spans="1:4">
      <c r="A261" s="78" t="str">
        <f t="shared" ref="A261:A274" si="4">IF($A$2=$B$2,B261,IF($A$2=$C$2,C261,IF($A$2=$D$2,D261)))</f>
        <v>Home Textile</v>
      </c>
      <c r="B261" s="110" t="s">
        <v>1626</v>
      </c>
      <c r="C261" s="110" t="s">
        <v>1627</v>
      </c>
      <c r="D261" s="110" t="s">
        <v>2048</v>
      </c>
    </row>
    <row r="262" spans="1:4">
      <c r="A262" s="78" t="str">
        <f t="shared" si="4"/>
        <v>Fill weight</v>
      </c>
      <c r="B262" s="110" t="s">
        <v>1859</v>
      </c>
      <c r="C262" s="112" t="s">
        <v>2000</v>
      </c>
      <c r="D262" s="122" t="s">
        <v>2001</v>
      </c>
    </row>
    <row r="263" spans="1:4">
      <c r="A263" s="78" t="str">
        <f t="shared" si="4"/>
        <v>Fill type</v>
      </c>
      <c r="B263" s="110" t="s">
        <v>1860</v>
      </c>
      <c r="C263" s="112" t="s">
        <v>2002</v>
      </c>
      <c r="D263" s="122" t="s">
        <v>2003</v>
      </c>
    </row>
    <row r="264" spans="1:4">
      <c r="A264" s="78" t="str">
        <f t="shared" si="4"/>
        <v>Thread count</v>
      </c>
      <c r="B264" s="110" t="s">
        <v>1861</v>
      </c>
      <c r="C264" s="112" t="s">
        <v>2004</v>
      </c>
      <c r="D264" s="122" t="s">
        <v>2005</v>
      </c>
    </row>
    <row r="265" spans="1:4">
      <c r="A265" s="78" t="str">
        <f t="shared" si="4"/>
        <v>Fabric weight (g/m²)</v>
      </c>
      <c r="B265" s="110" t="s">
        <v>2006</v>
      </c>
      <c r="C265" s="112" t="s">
        <v>2007</v>
      </c>
      <c r="D265" s="122" t="s">
        <v>2008</v>
      </c>
    </row>
    <row r="266" spans="1:4">
      <c r="A266" s="78" t="str">
        <f t="shared" si="4"/>
        <v>Fastening</v>
      </c>
      <c r="B266" s="110" t="s">
        <v>1862</v>
      </c>
      <c r="C266" s="112" t="s">
        <v>2064</v>
      </c>
      <c r="D266" s="122" t="s">
        <v>2009</v>
      </c>
    </row>
    <row r="267" spans="1:4">
      <c r="A267" s="78" t="str">
        <f t="shared" si="4"/>
        <v>Removable cover</v>
      </c>
      <c r="B267" s="110" t="s">
        <v>2010</v>
      </c>
      <c r="C267" s="112" t="s">
        <v>2011</v>
      </c>
      <c r="D267" s="122" t="s">
        <v>2175</v>
      </c>
    </row>
    <row r="268" spans="1:4">
      <c r="A268" s="78" t="str">
        <f t="shared" si="4"/>
        <v>Home Textile and Clothing</v>
      </c>
      <c r="B268" s="143" t="s">
        <v>2173</v>
      </c>
      <c r="C268" s="112" t="s">
        <v>2174</v>
      </c>
      <c r="D268" s="123" t="s">
        <v>2012</v>
      </c>
    </row>
    <row r="269" spans="1:4">
      <c r="A269" s="78" t="str">
        <f t="shared" si="4"/>
        <v>IMAGES</v>
      </c>
      <c r="B269" s="80" t="s">
        <v>1865</v>
      </c>
      <c r="C269" s="80" t="s">
        <v>1866</v>
      </c>
      <c r="D269" s="80" t="s">
        <v>2120</v>
      </c>
    </row>
    <row r="270" spans="1:4">
      <c r="A270" s="78" t="str">
        <f t="shared" si="4"/>
        <v>Front / Upper side</v>
      </c>
      <c r="B270" s="85" t="s">
        <v>2013</v>
      </c>
      <c r="C270" s="111" t="s">
        <v>2014</v>
      </c>
      <c r="D270" s="111" t="s">
        <v>2015</v>
      </c>
    </row>
    <row r="271" spans="1:4">
      <c r="A271" s="78" t="str">
        <f t="shared" si="4"/>
        <v>Back / lower side</v>
      </c>
      <c r="B271" s="85" t="s">
        <v>2016</v>
      </c>
      <c r="C271" s="111" t="s">
        <v>2017</v>
      </c>
      <c r="D271" s="111" t="s">
        <v>2018</v>
      </c>
    </row>
    <row r="272" spans="1:4">
      <c r="A272" s="78" t="str">
        <f t="shared" si="4"/>
        <v>Side</v>
      </c>
      <c r="B272" s="110" t="s">
        <v>1867</v>
      </c>
      <c r="C272" s="111" t="s">
        <v>2019</v>
      </c>
      <c r="D272" s="111" t="s">
        <v>2020</v>
      </c>
    </row>
    <row r="273" spans="1:4">
      <c r="A273" s="78" t="str">
        <f t="shared" si="4"/>
        <v>Details</v>
      </c>
      <c r="B273" s="110" t="s">
        <v>1868</v>
      </c>
      <c r="C273" s="111" t="s">
        <v>2021</v>
      </c>
      <c r="D273" s="111" t="s">
        <v>1868</v>
      </c>
    </row>
    <row r="274" spans="1:4">
      <c r="A274" s="78" t="str">
        <f t="shared" si="4"/>
        <v>Picture of each item in set</v>
      </c>
      <c r="B274" s="124" t="s">
        <v>2022</v>
      </c>
      <c r="C274" s="111" t="s">
        <v>2023</v>
      </c>
      <c r="D274" s="111" t="s">
        <v>2024</v>
      </c>
    </row>
    <row r="275" spans="1:4">
      <c r="A275" s="78" t="str">
        <f t="shared" ref="A275:A279" si="5">IF($A$2=$B$2,B275,IF($A$2=$C$2,C275,IF($A$2=$D$2,D275)))</f>
        <v>QVC INTERNAL USE ONLY</v>
      </c>
      <c r="B275" s="53" t="s">
        <v>2157</v>
      </c>
      <c r="C275" s="53" t="s">
        <v>2110</v>
      </c>
      <c r="D275" s="53" t="s">
        <v>2111</v>
      </c>
    </row>
    <row r="276" spans="1:4" ht="30">
      <c r="A276" s="78" t="str">
        <f t="shared" si="5"/>
        <v>Attention: all the above-mentioned information must appear on the garment label in Italian language.</v>
      </c>
      <c r="B276" s="87" t="s">
        <v>2434</v>
      </c>
      <c r="C276" s="87" t="s">
        <v>2433</v>
      </c>
      <c r="D276" s="87" t="s">
        <v>2435</v>
      </c>
    </row>
    <row r="277" spans="1:4" ht="30">
      <c r="A277" s="78" t="str">
        <f t="shared" si="5"/>
        <v>Material 1</v>
      </c>
      <c r="B277" s="87" t="s">
        <v>2624</v>
      </c>
      <c r="C277" s="87" t="s">
        <v>2318</v>
      </c>
      <c r="D277" s="87" t="s">
        <v>2624</v>
      </c>
    </row>
    <row r="278" spans="1:4" ht="30">
      <c r="A278" s="78" t="str">
        <f t="shared" si="5"/>
        <v>Material 2</v>
      </c>
      <c r="B278" s="87" t="s">
        <v>2625</v>
      </c>
      <c r="C278" s="87" t="s">
        <v>2319</v>
      </c>
      <c r="D278" s="87" t="s">
        <v>2625</v>
      </c>
    </row>
    <row r="279" spans="1:4" ht="30">
      <c r="A279" s="78" t="str">
        <f t="shared" si="5"/>
        <v>Material 3</v>
      </c>
      <c r="B279" s="87" t="s">
        <v>2626</v>
      </c>
      <c r="C279" s="87" t="s">
        <v>2320</v>
      </c>
      <c r="D279" s="87" t="s">
        <v>2626</v>
      </c>
    </row>
  </sheetData>
  <autoFilter ref="A1:D268" xr:uid="{FFA5B828-8DD6-40FD-8174-E97FC4AA542C}"/>
  <phoneticPr fontId="3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WZE135"/>
  <sheetViews>
    <sheetView topLeftCell="BI3" zoomScale="160" zoomScaleNormal="160" workbookViewId="0">
      <selection activeCell="BI7" sqref="BI7"/>
    </sheetView>
  </sheetViews>
  <sheetFormatPr defaultColWidth="27.42578125" defaultRowHeight="16.5" customHeight="1"/>
  <cols>
    <col min="1" max="1" width="41.5703125" style="199" customWidth="1"/>
    <col min="2" max="2" width="7.85546875" style="200" customWidth="1"/>
    <col min="3" max="3" width="20.28515625" style="208" customWidth="1"/>
    <col min="4" max="4" width="18.85546875" style="208" customWidth="1"/>
    <col min="5" max="5" width="14.140625" style="208" customWidth="1"/>
    <col min="6" max="6" width="7.85546875" style="200" customWidth="1"/>
    <col min="7" max="7" width="9.42578125" style="208" customWidth="1"/>
    <col min="8" max="9" width="7.85546875" style="208" customWidth="1"/>
    <col min="10" max="10" width="7.85546875" style="200" customWidth="1"/>
    <col min="11" max="11" width="11.7109375" style="208" customWidth="1"/>
    <col min="12" max="13" width="7.85546875" style="208" customWidth="1"/>
    <col min="14" max="14" width="7.85546875" style="200" customWidth="1"/>
    <col min="15" max="17" width="7.85546875" style="208" customWidth="1"/>
    <col min="18" max="18" width="7.85546875" style="200" customWidth="1"/>
    <col min="19" max="21" width="7.85546875" style="208" customWidth="1"/>
    <col min="22" max="22" width="7.85546875" style="200" customWidth="1"/>
    <col min="23" max="25" width="7.85546875" style="208" customWidth="1"/>
    <col min="26" max="26" width="7.85546875" style="200" customWidth="1"/>
    <col min="27" max="29" width="7.85546875" style="208" customWidth="1"/>
    <col min="30" max="30" width="7.85546875" style="200" customWidth="1"/>
    <col min="31" max="33" width="7.85546875" style="208" customWidth="1"/>
    <col min="34" max="34" width="7.85546875" style="200" customWidth="1"/>
    <col min="35" max="37" width="7.85546875" style="208" customWidth="1"/>
    <col min="38" max="38" width="7.85546875" style="200" customWidth="1"/>
    <col min="39" max="41" width="7.85546875" style="208" customWidth="1"/>
    <col min="42" max="42" width="7.85546875" style="200" customWidth="1"/>
    <col min="43" max="45" width="7.85546875" style="208" customWidth="1"/>
    <col min="46" max="46" width="7.85546875" style="200" customWidth="1"/>
    <col min="47" max="49" width="7.85546875" style="208" customWidth="1"/>
    <col min="50" max="50" width="7.85546875" style="200" customWidth="1"/>
    <col min="51" max="53" width="7.85546875" style="208" customWidth="1"/>
    <col min="54" max="54" width="7.85546875" style="200" customWidth="1"/>
    <col min="55" max="57" width="7.85546875" style="208" customWidth="1"/>
    <col min="58" max="58" width="7.85546875" style="200" customWidth="1"/>
    <col min="59" max="61" width="7.85546875" style="208" customWidth="1"/>
    <col min="62" max="62" width="7.85546875" style="200" customWidth="1"/>
    <col min="63" max="65" width="7.85546875" style="208" customWidth="1"/>
    <col min="66" max="66" width="7.85546875" style="199" customWidth="1"/>
    <col min="67" max="69" width="20.42578125" style="199" customWidth="1"/>
    <col min="70" max="77" width="7.85546875" style="199" customWidth="1"/>
    <col min="78" max="82" width="27.42578125" style="199"/>
    <col min="83" max="83" width="29" style="199" customWidth="1"/>
    <col min="84" max="16384" width="27.42578125" style="199"/>
  </cols>
  <sheetData>
    <row r="1" spans="1:16229" s="204" customFormat="1" ht="16.5" customHeight="1">
      <c r="B1" s="202" t="str">
        <f>'VENDOR INFORMATION'!I13</f>
        <v>English (default)</v>
      </c>
      <c r="C1" s="203" t="s">
        <v>230</v>
      </c>
      <c r="D1" s="203" t="s">
        <v>231</v>
      </c>
      <c r="E1" s="203" t="s">
        <v>232</v>
      </c>
      <c r="F1" s="202" t="str">
        <f>'VENDOR INFORMATION'!$I$13</f>
        <v>English (default)</v>
      </c>
      <c r="G1" s="203" t="s">
        <v>230</v>
      </c>
      <c r="H1" s="203" t="s">
        <v>231</v>
      </c>
      <c r="I1" s="203" t="s">
        <v>232</v>
      </c>
      <c r="J1" s="202" t="str">
        <f>'VENDOR INFORMATION'!$I$13</f>
        <v>English (default)</v>
      </c>
      <c r="K1" s="203" t="s">
        <v>230</v>
      </c>
      <c r="L1" s="203" t="s">
        <v>231</v>
      </c>
      <c r="M1" s="203" t="s">
        <v>232</v>
      </c>
      <c r="N1" s="202" t="str">
        <f>'VENDOR INFORMATION'!$I$13</f>
        <v>English (default)</v>
      </c>
      <c r="O1" s="203" t="s">
        <v>230</v>
      </c>
      <c r="P1" s="203" t="s">
        <v>231</v>
      </c>
      <c r="Q1" s="203" t="s">
        <v>232</v>
      </c>
      <c r="R1" s="202" t="str">
        <f>'VENDOR INFORMATION'!$I$13</f>
        <v>English (default)</v>
      </c>
      <c r="S1" s="203" t="s">
        <v>230</v>
      </c>
      <c r="T1" s="203" t="s">
        <v>231</v>
      </c>
      <c r="U1" s="203" t="s">
        <v>232</v>
      </c>
      <c r="V1" s="202" t="str">
        <f>'VENDOR INFORMATION'!$I$13</f>
        <v>English (default)</v>
      </c>
      <c r="W1" s="203" t="s">
        <v>230</v>
      </c>
      <c r="X1" s="203" t="s">
        <v>231</v>
      </c>
      <c r="Y1" s="203" t="s">
        <v>232</v>
      </c>
      <c r="Z1" s="202" t="str">
        <f>'VENDOR INFORMATION'!$I$13</f>
        <v>English (default)</v>
      </c>
      <c r="AA1" s="203" t="s">
        <v>230</v>
      </c>
      <c r="AB1" s="203" t="s">
        <v>231</v>
      </c>
      <c r="AC1" s="203" t="s">
        <v>232</v>
      </c>
      <c r="AD1" s="202" t="str">
        <f>'VENDOR INFORMATION'!$I$13</f>
        <v>English (default)</v>
      </c>
      <c r="AE1" s="203" t="s">
        <v>230</v>
      </c>
      <c r="AF1" s="203" t="s">
        <v>231</v>
      </c>
      <c r="AG1" s="203" t="s">
        <v>232</v>
      </c>
      <c r="AH1" s="202" t="str">
        <f>'VENDOR INFORMATION'!$I$13</f>
        <v>English (default)</v>
      </c>
      <c r="AI1" s="203" t="s">
        <v>230</v>
      </c>
      <c r="AJ1" s="203" t="s">
        <v>231</v>
      </c>
      <c r="AK1" s="203" t="s">
        <v>232</v>
      </c>
      <c r="AL1" s="202" t="str">
        <f>'VENDOR INFORMATION'!$I$13</f>
        <v>English (default)</v>
      </c>
      <c r="AM1" s="203" t="s">
        <v>230</v>
      </c>
      <c r="AN1" s="203" t="s">
        <v>231</v>
      </c>
      <c r="AO1" s="203" t="s">
        <v>232</v>
      </c>
      <c r="AP1" s="202" t="str">
        <f>'VENDOR INFORMATION'!$I$13</f>
        <v>English (default)</v>
      </c>
      <c r="AQ1" s="203" t="s">
        <v>230</v>
      </c>
      <c r="AR1" s="203" t="s">
        <v>231</v>
      </c>
      <c r="AS1" s="203" t="s">
        <v>232</v>
      </c>
      <c r="AT1" s="202" t="str">
        <f>'VENDOR INFORMATION'!$I$13</f>
        <v>English (default)</v>
      </c>
      <c r="AU1" s="203" t="s">
        <v>230</v>
      </c>
      <c r="AV1" s="203" t="s">
        <v>231</v>
      </c>
      <c r="AW1" s="203" t="s">
        <v>232</v>
      </c>
      <c r="AX1" s="202" t="str">
        <f>'VENDOR INFORMATION'!$I$13</f>
        <v>English (default)</v>
      </c>
      <c r="AY1" s="203" t="s">
        <v>230</v>
      </c>
      <c r="AZ1" s="203" t="s">
        <v>231</v>
      </c>
      <c r="BA1" s="203" t="s">
        <v>232</v>
      </c>
      <c r="BB1" s="202" t="str">
        <f>'VENDOR INFORMATION'!$I$13</f>
        <v>English (default)</v>
      </c>
      <c r="BC1" s="203" t="s">
        <v>230</v>
      </c>
      <c r="BD1" s="203" t="s">
        <v>231</v>
      </c>
      <c r="BE1" s="203" t="s">
        <v>232</v>
      </c>
      <c r="BF1" s="202" t="str">
        <f>'VENDOR INFORMATION'!$I$13</f>
        <v>English (default)</v>
      </c>
      <c r="BG1" s="203" t="s">
        <v>230</v>
      </c>
      <c r="BH1" s="203" t="s">
        <v>231</v>
      </c>
      <c r="BI1" s="203" t="s">
        <v>232</v>
      </c>
      <c r="BJ1" s="202" t="str">
        <f>'VENDOR INFORMATION'!$I$13</f>
        <v>English (default)</v>
      </c>
      <c r="BK1" s="203" t="s">
        <v>230</v>
      </c>
      <c r="BL1" s="203" t="s">
        <v>231</v>
      </c>
      <c r="BM1" s="203" t="s">
        <v>232</v>
      </c>
      <c r="BN1" s="202" t="str">
        <f>'VENDOR INFORMATION'!$I$13</f>
        <v>English (default)</v>
      </c>
      <c r="BO1" s="242" t="s">
        <v>230</v>
      </c>
      <c r="BP1" s="242" t="s">
        <v>231</v>
      </c>
      <c r="BQ1" s="242" t="s">
        <v>232</v>
      </c>
      <c r="BR1" s="202" t="str">
        <f>'VENDOR INFORMATION'!$I$13</f>
        <v>English (default)</v>
      </c>
      <c r="BS1" s="242" t="s">
        <v>230</v>
      </c>
      <c r="BT1" s="242" t="s">
        <v>231</v>
      </c>
      <c r="BU1" s="242" t="s">
        <v>232</v>
      </c>
      <c r="BV1" s="202" t="str">
        <f>'VENDOR INFORMATION'!$I$13</f>
        <v>English (default)</v>
      </c>
      <c r="BW1" s="242" t="s">
        <v>230</v>
      </c>
      <c r="BX1" s="242" t="s">
        <v>231</v>
      </c>
      <c r="BY1" s="242" t="s">
        <v>232</v>
      </c>
      <c r="BZ1" s="202" t="str">
        <f>'VENDOR INFORMATION'!$I$13</f>
        <v>English (default)</v>
      </c>
      <c r="CA1" s="242" t="s">
        <v>230</v>
      </c>
      <c r="CB1" s="242" t="s">
        <v>231</v>
      </c>
      <c r="CC1" s="242" t="s">
        <v>232</v>
      </c>
      <c r="CD1" s="202" t="str">
        <f>'VENDOR INFORMATION'!$I$13</f>
        <v>English (default)</v>
      </c>
      <c r="CE1" s="242" t="s">
        <v>230</v>
      </c>
      <c r="CF1" s="242" t="s">
        <v>231</v>
      </c>
      <c r="CG1" s="242" t="s">
        <v>232</v>
      </c>
    </row>
    <row r="2" spans="1:16229" s="209" customFormat="1" ht="16.5" customHeight="1">
      <c r="A2" s="209" t="s">
        <v>300</v>
      </c>
      <c r="B2" s="205" t="str">
        <f t="shared" ref="B2:B18" si="0">IF(B$1=C$1,C2,IF(B$1=D$1,D2,IF(B$1=E$1,E2)))</f>
        <v>Apparel</v>
      </c>
      <c r="C2" s="206" t="s">
        <v>1620</v>
      </c>
      <c r="D2" s="206" t="s">
        <v>1621</v>
      </c>
      <c r="E2" s="206" t="s">
        <v>1622</v>
      </c>
      <c r="F2" s="205" t="str">
        <f t="shared" ref="F2:F9" si="1">IF(F$1=G$1,G2,IF(F$1=H$1,H2,IF(F$1=I$1,I2)))</f>
        <v>Fashion Accessories</v>
      </c>
      <c r="G2" s="195" t="s">
        <v>2198</v>
      </c>
      <c r="H2" s="195" t="s">
        <v>1952</v>
      </c>
      <c r="I2" s="195" t="s">
        <v>1953</v>
      </c>
      <c r="J2" s="205" t="str">
        <f t="shared" ref="J2:J20" si="2">IF(J$1=K$1,K2,IF(J$1=L$1,L2,IF(J$1=M$1,M2)))</f>
        <v>Bra</v>
      </c>
      <c r="K2" s="195" t="s">
        <v>1628</v>
      </c>
      <c r="L2" s="195" t="s">
        <v>1954</v>
      </c>
      <c r="M2" s="195" t="s">
        <v>1955</v>
      </c>
      <c r="N2" s="207" t="str">
        <f t="shared" ref="N2:N13" si="3">IF($B$1=$C$1,O2,IF($B$1=$D$1,P2,IF($B$1=$E$1,Q2,)))</f>
        <v>Brief</v>
      </c>
      <c r="O2" s="195" t="s">
        <v>2214</v>
      </c>
      <c r="P2" s="195" t="s">
        <v>1956</v>
      </c>
      <c r="Q2" s="195" t="s">
        <v>1956</v>
      </c>
      <c r="R2" s="207" t="str">
        <f t="shared" ref="R2:R20" si="4">IF($B$1=$C$1,S2,IF($B$1=$D$1,T2,IF($B$1=$E$1,U2,)))</f>
        <v>Swimwear</v>
      </c>
      <c r="S2" s="195" t="s">
        <v>2217</v>
      </c>
      <c r="T2" s="195" t="s">
        <v>1957</v>
      </c>
      <c r="U2" s="195" t="s">
        <v>1958</v>
      </c>
      <c r="V2" s="207" t="str">
        <f t="shared" ref="V2:V11" si="5">IF($B$1=$C$1,W2,IF($B$1=$D$1,X2,IF($B$1=$E$1,Y2,)))</f>
        <v>Socks &amp; Tights</v>
      </c>
      <c r="W2" s="195" t="s">
        <v>1631</v>
      </c>
      <c r="X2" s="195" t="s">
        <v>1959</v>
      </c>
      <c r="Y2" s="195" t="s">
        <v>1960</v>
      </c>
      <c r="Z2" s="207" t="str">
        <f t="shared" ref="Z2:Z13" si="6">IF($B$1=$C$1,AA2,IF($B$1=$D$1,AB2,IF($B$1=$E$1,AC2,)))</f>
        <v>Carpets, doormats, bathmats</v>
      </c>
      <c r="AA2" s="195" t="s">
        <v>1629</v>
      </c>
      <c r="AB2" s="195" t="s">
        <v>1961</v>
      </c>
      <c r="AC2" s="195" t="s">
        <v>1962</v>
      </c>
      <c r="AD2" s="207" t="str">
        <f t="shared" ref="AD2:AD15" si="7">IF($B$1=$C$1,AE2,IF($B$1=$D$1,AF2,IF($B$1=$E$1,AG2,)))</f>
        <v xml:space="preserve">Towels, Face cloth, cleaning clothes </v>
      </c>
      <c r="AE2" s="195" t="s">
        <v>1963</v>
      </c>
      <c r="AF2" s="195" t="s">
        <v>2235</v>
      </c>
      <c r="AG2" s="195" t="s">
        <v>1964</v>
      </c>
      <c r="AH2" s="207" t="str">
        <f t="shared" ref="AH2:AH11" si="8">IF($B$1=$C$1,AI2,IF($B$1=$D$1,AJ2,IF($B$1=$E$1,AK2,)))</f>
        <v>Table linen</v>
      </c>
      <c r="AI2" s="195" t="s">
        <v>1630</v>
      </c>
      <c r="AJ2" s="195" t="s">
        <v>1965</v>
      </c>
      <c r="AK2" s="195" t="s">
        <v>1966</v>
      </c>
      <c r="AL2" s="207" t="str">
        <f t="shared" ref="AL2:AL11" si="9">IF($B$1=$C$1,AM2,IF($B$1=$D$1,AN2,IF($B$1=$E$1,AO2,)))</f>
        <v>Decorated pillows</v>
      </c>
      <c r="AM2" s="195" t="s">
        <v>1632</v>
      </c>
      <c r="AN2" s="195" t="s">
        <v>1967</v>
      </c>
      <c r="AO2" s="195" t="s">
        <v>1968</v>
      </c>
      <c r="AP2" s="207" t="str">
        <f t="shared" ref="AP2:AP11" si="10">IF($B$1=$C$1,AQ2,IF($B$1=$D$1,AR2,IF($B$1=$E$1,AS2,)))</f>
        <v>Blankets, Throws &amp; Bedspreads</v>
      </c>
      <c r="AQ2" s="195" t="s">
        <v>2244</v>
      </c>
      <c r="AR2" s="195" t="s">
        <v>1969</v>
      </c>
      <c r="AS2" s="195" t="s">
        <v>1970</v>
      </c>
      <c r="AT2" s="207" t="str">
        <f t="shared" ref="AT2:AT11" si="11">IF($B$1=$C$1,AU2,IF($B$1=$D$1,AV2,IF($B$1=$E$1,AW2,)))</f>
        <v>Curtains/shower curtains</v>
      </c>
      <c r="AU2" s="195" t="s">
        <v>2245</v>
      </c>
      <c r="AV2" s="195" t="s">
        <v>2459</v>
      </c>
      <c r="AW2" s="195" t="s">
        <v>1971</v>
      </c>
      <c r="AX2" s="207" t="str">
        <f t="shared" ref="AX2:AX13" si="12">IF($B$1=$C$1,AY2,IF($B$1=$D$1,AZ2,IF($B$1=$E$1,BA2,)))</f>
        <v>Bed Linen, Duvet covers, sheets, pillowcase</v>
      </c>
      <c r="AY2" s="195" t="s">
        <v>2246</v>
      </c>
      <c r="AZ2" s="195" t="s">
        <v>1972</v>
      </c>
      <c r="BA2" s="195" t="s">
        <v>1973</v>
      </c>
      <c r="BB2" s="207" t="str">
        <f t="shared" ref="BB2:BB12" si="13">IF($B$1=$C$1,BC2,IF($B$1=$D$1,BD2,IF($B$1=$E$1,BE2,)))</f>
        <v>Chair and Sofa Covers</v>
      </c>
      <c r="BC2" s="195" t="s">
        <v>2156</v>
      </c>
      <c r="BD2" s="195" t="s">
        <v>2155</v>
      </c>
      <c r="BE2" s="195" t="s">
        <v>1974</v>
      </c>
      <c r="BF2" s="207" t="str">
        <f t="shared" ref="BF2:BF13" si="14">IF($B$1=$C$1,BG2,IF($B$1=$D$1,BH2,IF($B$1=$E$1,BI2,)))</f>
        <v>Padded beddings (duvets, pillows, quilted throws)</v>
      </c>
      <c r="BG2" s="195" t="s">
        <v>2256</v>
      </c>
      <c r="BH2" s="195" t="s">
        <v>2257</v>
      </c>
      <c r="BI2" s="195" t="s">
        <v>1975</v>
      </c>
      <c r="BJ2" s="207" t="str">
        <f t="shared" ref="BJ2:BJ18" si="15">IF($B$1=$C$1,BK2,IF($B$1=$D$1,BL2,IF($B$1=$E$1,BM2,)))</f>
        <v>Mattresses / toppers / support pillows</v>
      </c>
      <c r="BK2" s="195" t="s">
        <v>2035</v>
      </c>
      <c r="BL2" s="195" t="s">
        <v>1977</v>
      </c>
      <c r="BM2" s="195" t="s">
        <v>1976</v>
      </c>
      <c r="BN2" s="207" t="str">
        <f t="shared" ref="BN2:BN18" si="16">IF($B$1=$C$1,BO2,IF($B$1=$D$1,BP2,IF($B$1=$E$1,BQ2,)))</f>
        <v>Footwear</v>
      </c>
      <c r="BO2" s="243" t="s">
        <v>1708</v>
      </c>
      <c r="BP2" s="243" t="s">
        <v>1709</v>
      </c>
      <c r="BQ2" s="243" t="s">
        <v>1625</v>
      </c>
      <c r="BR2" s="207" t="str">
        <f t="shared" ref="BR2:BR18" si="17">IF($B$1=$C$1,BS2,IF($B$1=$D$1,BT2,IF($B$1=$E$1,BU2,)))</f>
        <v>Bags - Suitcases</v>
      </c>
      <c r="BS2" s="244" t="s">
        <v>2322</v>
      </c>
      <c r="BT2" s="244" t="s">
        <v>2323</v>
      </c>
      <c r="BU2" s="244" t="s">
        <v>2324</v>
      </c>
      <c r="BV2" s="207" t="str">
        <f t="shared" ref="BV2:BV18" si="18">IF($B$1=$C$1,BW2,IF($B$1=$D$1,BX2,IF($B$1=$E$1,BY2,)))</f>
        <v>Umbrellas</v>
      </c>
      <c r="BW2" s="244" t="s">
        <v>2325</v>
      </c>
      <c r="BX2" s="244" t="s">
        <v>2326</v>
      </c>
      <c r="BY2" s="244" t="s">
        <v>2327</v>
      </c>
      <c r="BZ2" s="207" t="str">
        <f t="shared" ref="BZ2:BZ15" si="19">IF($B$1=$C$1,CA2,IF($B$1=$D$1,CB2,IF($B$1=$E$1,CC2,)))</f>
        <v>Reading Glasses</v>
      </c>
      <c r="CA2" s="243" t="s">
        <v>2539</v>
      </c>
      <c r="CB2" s="243" t="s">
        <v>2540</v>
      </c>
      <c r="CC2" s="243" t="s">
        <v>2539</v>
      </c>
      <c r="CD2" s="207" t="str">
        <f t="shared" ref="CD2:CD15" si="20">IF($B$1=$C$1,CE2,IF($B$1=$D$1,CF2,IF($B$1=$E$1,CG2,)))</f>
        <v>Sunglasses</v>
      </c>
      <c r="CE2" s="243" t="s">
        <v>2532</v>
      </c>
      <c r="CF2" s="243" t="s">
        <v>2551</v>
      </c>
      <c r="CG2" s="243" t="s">
        <v>2532</v>
      </c>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208"/>
      <c r="KA2" s="208"/>
      <c r="KB2" s="208"/>
      <c r="KC2" s="208"/>
      <c r="KD2" s="208"/>
      <c r="KE2" s="208"/>
      <c r="KF2" s="208"/>
      <c r="KG2" s="208"/>
      <c r="KH2" s="208"/>
      <c r="KI2" s="208"/>
      <c r="KJ2" s="208"/>
      <c r="KK2" s="208"/>
      <c r="KL2" s="208"/>
      <c r="KM2" s="208"/>
      <c r="KN2" s="208"/>
      <c r="KO2" s="208"/>
      <c r="KP2" s="208"/>
      <c r="KQ2" s="208"/>
      <c r="KR2" s="208"/>
      <c r="KS2" s="208"/>
      <c r="KT2" s="208"/>
      <c r="KU2" s="208"/>
      <c r="KV2" s="208"/>
      <c r="KW2" s="208"/>
      <c r="KX2" s="208"/>
      <c r="KY2" s="208"/>
      <c r="KZ2" s="208"/>
      <c r="LA2" s="208"/>
      <c r="LB2" s="208"/>
      <c r="LC2" s="208"/>
      <c r="LD2" s="208"/>
      <c r="LE2" s="208"/>
      <c r="LF2" s="208"/>
      <c r="LG2" s="208"/>
      <c r="LH2" s="208"/>
      <c r="LI2" s="208"/>
      <c r="LJ2" s="208"/>
      <c r="LK2" s="208"/>
      <c r="LL2" s="208"/>
      <c r="LM2" s="208"/>
      <c r="LN2" s="208"/>
      <c r="LO2" s="208"/>
      <c r="LP2" s="208"/>
      <c r="LQ2" s="208"/>
      <c r="LR2" s="208"/>
      <c r="LS2" s="208"/>
      <c r="LT2" s="208"/>
      <c r="LU2" s="208"/>
      <c r="LV2" s="208"/>
      <c r="LW2" s="208"/>
      <c r="LX2" s="208"/>
      <c r="LY2" s="208"/>
      <c r="LZ2" s="208"/>
      <c r="MA2" s="208"/>
      <c r="MB2" s="208"/>
      <c r="MC2" s="208"/>
      <c r="MD2" s="208"/>
      <c r="ME2" s="208"/>
      <c r="MF2" s="208"/>
      <c r="MG2" s="208"/>
      <c r="MH2" s="208"/>
      <c r="MI2" s="208"/>
      <c r="MJ2" s="208"/>
      <c r="MK2" s="208"/>
      <c r="ML2" s="208"/>
      <c r="MM2" s="208"/>
      <c r="MN2" s="208"/>
      <c r="MO2" s="208"/>
      <c r="MP2" s="208"/>
      <c r="MQ2" s="208"/>
      <c r="MR2" s="208"/>
      <c r="MS2" s="208"/>
      <c r="MT2" s="208"/>
      <c r="MU2" s="208"/>
      <c r="MV2" s="208"/>
      <c r="MW2" s="208"/>
      <c r="MX2" s="208"/>
      <c r="MY2" s="208"/>
      <c r="MZ2" s="208"/>
      <c r="NA2" s="208"/>
      <c r="NB2" s="208"/>
      <c r="NC2" s="208"/>
      <c r="ND2" s="208"/>
      <c r="NE2" s="208"/>
      <c r="NF2" s="208"/>
      <c r="NG2" s="208"/>
      <c r="NH2" s="208"/>
      <c r="NI2" s="208"/>
      <c r="NJ2" s="208"/>
      <c r="NK2" s="208"/>
      <c r="NL2" s="208"/>
      <c r="NM2" s="208"/>
      <c r="NN2" s="208"/>
      <c r="NO2" s="208"/>
      <c r="NP2" s="208"/>
      <c r="NQ2" s="208"/>
      <c r="NR2" s="208"/>
      <c r="NS2" s="208"/>
      <c r="NT2" s="208"/>
      <c r="NU2" s="208"/>
      <c r="NV2" s="208"/>
      <c r="NW2" s="208"/>
      <c r="NX2" s="208"/>
      <c r="NY2" s="208"/>
      <c r="NZ2" s="208"/>
      <c r="OA2" s="208"/>
      <c r="OB2" s="208"/>
      <c r="OC2" s="208"/>
      <c r="OD2" s="208"/>
      <c r="OE2" s="208"/>
      <c r="OF2" s="208"/>
      <c r="OG2" s="208"/>
      <c r="OH2" s="208"/>
      <c r="OI2" s="208"/>
      <c r="OJ2" s="208"/>
      <c r="OK2" s="208"/>
      <c r="OL2" s="208"/>
      <c r="OM2" s="208"/>
      <c r="ON2" s="208"/>
      <c r="OO2" s="208"/>
      <c r="OP2" s="208"/>
      <c r="OQ2" s="208"/>
      <c r="OR2" s="208"/>
      <c r="OS2" s="208"/>
      <c r="OT2" s="208"/>
      <c r="OU2" s="208"/>
      <c r="OV2" s="208"/>
      <c r="OW2" s="208"/>
      <c r="OX2" s="208"/>
      <c r="OY2" s="208"/>
      <c r="OZ2" s="208"/>
      <c r="PA2" s="208"/>
      <c r="PB2" s="208"/>
      <c r="PC2" s="208"/>
      <c r="PD2" s="208"/>
      <c r="PE2" s="208"/>
      <c r="PF2" s="208"/>
      <c r="PG2" s="208"/>
      <c r="PH2" s="208"/>
      <c r="PI2" s="208"/>
      <c r="PJ2" s="208"/>
      <c r="PK2" s="208"/>
      <c r="PL2" s="208"/>
      <c r="PM2" s="208"/>
      <c r="PN2" s="208"/>
      <c r="PO2" s="208"/>
      <c r="PP2" s="208"/>
      <c r="PQ2" s="208"/>
      <c r="PR2" s="208"/>
      <c r="PS2" s="208"/>
      <c r="PT2" s="208"/>
      <c r="PU2" s="208"/>
      <c r="PV2" s="208"/>
      <c r="PW2" s="208"/>
      <c r="PX2" s="208"/>
      <c r="PY2" s="208"/>
      <c r="PZ2" s="208"/>
      <c r="QA2" s="208"/>
      <c r="QB2" s="208"/>
      <c r="QC2" s="208"/>
      <c r="QD2" s="208"/>
      <c r="QE2" s="208"/>
      <c r="QF2" s="208"/>
      <c r="QG2" s="208"/>
      <c r="QH2" s="208"/>
      <c r="QI2" s="208"/>
      <c r="QJ2" s="208"/>
      <c r="QK2" s="208"/>
      <c r="QL2" s="208"/>
      <c r="QM2" s="208"/>
      <c r="QN2" s="208"/>
      <c r="QO2" s="208"/>
      <c r="QP2" s="208"/>
      <c r="QQ2" s="208"/>
      <c r="QR2" s="208"/>
      <c r="QS2" s="208"/>
      <c r="QT2" s="208"/>
      <c r="QU2" s="208"/>
      <c r="QV2" s="208"/>
      <c r="QW2" s="208"/>
      <c r="QX2" s="208"/>
      <c r="QY2" s="208"/>
      <c r="QZ2" s="208"/>
      <c r="RA2" s="208"/>
      <c r="RB2" s="208"/>
      <c r="RC2" s="208"/>
      <c r="RD2" s="208"/>
      <c r="RE2" s="208"/>
      <c r="RF2" s="208"/>
      <c r="RG2" s="208"/>
      <c r="RH2" s="208"/>
      <c r="RI2" s="208"/>
      <c r="RJ2" s="208"/>
      <c r="RK2" s="208"/>
      <c r="RL2" s="208"/>
      <c r="RM2" s="208"/>
      <c r="RN2" s="208"/>
      <c r="RO2" s="208"/>
      <c r="RP2" s="208"/>
      <c r="RQ2" s="208"/>
      <c r="RR2" s="208"/>
      <c r="RS2" s="208"/>
      <c r="RT2" s="208"/>
      <c r="RU2" s="208"/>
      <c r="RV2" s="208"/>
      <c r="RW2" s="208"/>
      <c r="RX2" s="208"/>
      <c r="RY2" s="208"/>
      <c r="RZ2" s="208"/>
      <c r="SA2" s="208"/>
      <c r="SB2" s="208"/>
      <c r="SC2" s="208"/>
      <c r="SD2" s="208"/>
      <c r="SE2" s="208"/>
      <c r="SF2" s="208"/>
      <c r="SG2" s="208"/>
      <c r="SH2" s="208"/>
      <c r="SI2" s="208"/>
      <c r="SJ2" s="208"/>
      <c r="SK2" s="208"/>
      <c r="SL2" s="208"/>
      <c r="SM2" s="208"/>
      <c r="SN2" s="208"/>
      <c r="SO2" s="208"/>
      <c r="SP2" s="208"/>
      <c r="SQ2" s="208"/>
      <c r="SR2" s="208"/>
      <c r="SS2" s="208"/>
      <c r="ST2" s="208"/>
      <c r="SU2" s="208"/>
      <c r="SV2" s="208"/>
      <c r="SW2" s="208"/>
      <c r="SX2" s="208"/>
      <c r="SY2" s="208"/>
      <c r="SZ2" s="208"/>
      <c r="TA2" s="208"/>
      <c r="TB2" s="208"/>
      <c r="TC2" s="208"/>
      <c r="TD2" s="208"/>
      <c r="TE2" s="208"/>
      <c r="TF2" s="208"/>
      <c r="TG2" s="208"/>
      <c r="TH2" s="208"/>
      <c r="TI2" s="208"/>
      <c r="TJ2" s="208"/>
      <c r="TK2" s="208"/>
      <c r="TL2" s="208"/>
      <c r="TM2" s="208"/>
      <c r="TN2" s="208"/>
      <c r="TO2" s="208"/>
      <c r="TP2" s="208"/>
      <c r="TQ2" s="208"/>
      <c r="TR2" s="208"/>
      <c r="TS2" s="208"/>
      <c r="TT2" s="208"/>
      <c r="TU2" s="208"/>
      <c r="TV2" s="208"/>
      <c r="TW2" s="208"/>
      <c r="TX2" s="208"/>
      <c r="TY2" s="208"/>
      <c r="TZ2" s="208"/>
      <c r="UA2" s="208"/>
      <c r="UB2" s="208"/>
      <c r="UC2" s="208"/>
      <c r="UD2" s="208"/>
      <c r="UE2" s="208"/>
      <c r="UF2" s="208"/>
      <c r="UG2" s="208"/>
      <c r="UH2" s="208"/>
      <c r="UI2" s="208"/>
      <c r="UJ2" s="208"/>
      <c r="UK2" s="208"/>
      <c r="UL2" s="208"/>
      <c r="UM2" s="208"/>
      <c r="UN2" s="208"/>
      <c r="UO2" s="208"/>
      <c r="UP2" s="208"/>
      <c r="UQ2" s="208"/>
      <c r="UR2" s="208"/>
      <c r="US2" s="208"/>
      <c r="UT2" s="208"/>
      <c r="UU2" s="208"/>
      <c r="UV2" s="208"/>
      <c r="UW2" s="208"/>
      <c r="UX2" s="208"/>
      <c r="UY2" s="208"/>
      <c r="UZ2" s="208"/>
      <c r="VA2" s="208"/>
      <c r="VB2" s="208"/>
      <c r="VC2" s="208"/>
      <c r="VD2" s="208"/>
      <c r="VE2" s="208"/>
      <c r="VF2" s="208"/>
      <c r="VG2" s="208"/>
      <c r="VH2" s="208"/>
      <c r="VI2" s="208"/>
      <c r="VJ2" s="208"/>
      <c r="VK2" s="208"/>
      <c r="VL2" s="208"/>
      <c r="VM2" s="208"/>
      <c r="VN2" s="208"/>
      <c r="VO2" s="208"/>
      <c r="VP2" s="208"/>
      <c r="VQ2" s="208"/>
      <c r="VR2" s="208"/>
      <c r="VS2" s="208"/>
      <c r="VT2" s="208"/>
      <c r="VU2" s="208"/>
      <c r="VV2" s="208"/>
      <c r="VW2" s="208"/>
      <c r="VX2" s="208"/>
      <c r="VY2" s="208"/>
      <c r="VZ2" s="208"/>
      <c r="WA2" s="208"/>
      <c r="WB2" s="208"/>
      <c r="WC2" s="208"/>
      <c r="WD2" s="208"/>
      <c r="WE2" s="208"/>
      <c r="WF2" s="208"/>
      <c r="WG2" s="208"/>
      <c r="WH2" s="208"/>
      <c r="WI2" s="208"/>
      <c r="WJ2" s="208"/>
      <c r="WK2" s="208"/>
      <c r="WL2" s="208"/>
      <c r="WM2" s="208"/>
      <c r="WN2" s="208"/>
      <c r="WO2" s="208"/>
      <c r="WP2" s="208"/>
      <c r="WQ2" s="208"/>
      <c r="WR2" s="208"/>
      <c r="WS2" s="208"/>
      <c r="WT2" s="208"/>
      <c r="WU2" s="208"/>
      <c r="WV2" s="208"/>
      <c r="WW2" s="208"/>
      <c r="WX2" s="208"/>
      <c r="WY2" s="208"/>
      <c r="WZ2" s="208"/>
      <c r="XA2" s="208"/>
      <c r="XB2" s="208"/>
      <c r="XC2" s="208"/>
      <c r="XD2" s="208"/>
      <c r="XE2" s="208"/>
      <c r="XF2" s="208"/>
      <c r="XG2" s="208"/>
      <c r="XH2" s="208"/>
      <c r="XI2" s="208"/>
      <c r="XJ2" s="208"/>
      <c r="XK2" s="208"/>
      <c r="XL2" s="208"/>
      <c r="XM2" s="208"/>
      <c r="XN2" s="208"/>
      <c r="XO2" s="208"/>
      <c r="XP2" s="208"/>
      <c r="XQ2" s="208"/>
      <c r="XR2" s="208"/>
      <c r="XS2" s="208"/>
      <c r="XT2" s="208"/>
      <c r="XU2" s="208"/>
      <c r="XV2" s="208"/>
      <c r="XW2" s="208"/>
      <c r="XX2" s="208"/>
      <c r="XY2" s="208"/>
      <c r="XZ2" s="208"/>
      <c r="YA2" s="208"/>
      <c r="YB2" s="208"/>
      <c r="YC2" s="208"/>
      <c r="YD2" s="208"/>
      <c r="YE2" s="208"/>
      <c r="YF2" s="208"/>
      <c r="YG2" s="208"/>
      <c r="YH2" s="208"/>
      <c r="YI2" s="208"/>
      <c r="YJ2" s="208"/>
      <c r="YK2" s="208"/>
      <c r="YL2" s="208"/>
      <c r="YM2" s="208"/>
      <c r="YN2" s="208"/>
      <c r="YO2" s="208"/>
      <c r="YP2" s="208"/>
      <c r="YQ2" s="208"/>
      <c r="YR2" s="208"/>
      <c r="YS2" s="208"/>
      <c r="YT2" s="208"/>
      <c r="YU2" s="208"/>
      <c r="YV2" s="208"/>
      <c r="YW2" s="208"/>
      <c r="YX2" s="208"/>
      <c r="YY2" s="208"/>
      <c r="YZ2" s="208"/>
      <c r="ZA2" s="208"/>
      <c r="ZB2" s="208"/>
      <c r="ZC2" s="208"/>
      <c r="ZD2" s="208"/>
      <c r="ZE2" s="208"/>
      <c r="ZF2" s="208"/>
      <c r="ZG2" s="208"/>
      <c r="ZH2" s="208"/>
      <c r="ZI2" s="208"/>
      <c r="ZJ2" s="208"/>
      <c r="ZK2" s="208"/>
      <c r="ZL2" s="208"/>
      <c r="ZM2" s="208"/>
      <c r="ZN2" s="208"/>
      <c r="ZO2" s="208"/>
      <c r="ZP2" s="208"/>
      <c r="ZQ2" s="208"/>
      <c r="ZR2" s="208"/>
      <c r="ZS2" s="208"/>
      <c r="ZT2" s="208"/>
      <c r="ZU2" s="208"/>
      <c r="ZV2" s="208"/>
      <c r="ZW2" s="208"/>
      <c r="ZX2" s="208"/>
      <c r="ZY2" s="208"/>
      <c r="ZZ2" s="208"/>
      <c r="AAA2" s="208"/>
      <c r="AAB2" s="208"/>
      <c r="AAC2" s="208"/>
      <c r="AAD2" s="208"/>
      <c r="AAE2" s="208"/>
      <c r="AAF2" s="208"/>
      <c r="AAG2" s="208"/>
      <c r="AAH2" s="208"/>
      <c r="AAI2" s="208"/>
      <c r="AAJ2" s="208"/>
      <c r="AAK2" s="208"/>
      <c r="AAL2" s="208"/>
      <c r="AAM2" s="208"/>
      <c r="AAN2" s="208"/>
      <c r="AAO2" s="208"/>
      <c r="AAP2" s="208"/>
      <c r="AAQ2" s="208"/>
      <c r="AAR2" s="208"/>
      <c r="AAS2" s="208"/>
      <c r="AAT2" s="208"/>
      <c r="AAU2" s="208"/>
      <c r="AAV2" s="208"/>
      <c r="AAW2" s="208"/>
      <c r="AAX2" s="208"/>
      <c r="AAY2" s="208"/>
      <c r="AAZ2" s="208"/>
      <c r="ABA2" s="208"/>
      <c r="ABB2" s="208"/>
      <c r="ABC2" s="208"/>
      <c r="ABD2" s="208"/>
      <c r="ABE2" s="208"/>
      <c r="ABF2" s="208"/>
      <c r="ABG2" s="208"/>
      <c r="ABH2" s="208"/>
      <c r="ABI2" s="208"/>
      <c r="ABJ2" s="208"/>
      <c r="ABK2" s="208"/>
      <c r="ABL2" s="208"/>
      <c r="ABM2" s="208"/>
      <c r="ABN2" s="208"/>
      <c r="ABO2" s="208"/>
      <c r="ABP2" s="208"/>
      <c r="ABQ2" s="208"/>
      <c r="ABR2" s="208"/>
      <c r="ABS2" s="208"/>
      <c r="ABT2" s="208"/>
      <c r="ABU2" s="208"/>
      <c r="ABV2" s="208"/>
      <c r="ABW2" s="208"/>
      <c r="ABX2" s="208"/>
      <c r="ABY2" s="208"/>
      <c r="ABZ2" s="208"/>
      <c r="ACA2" s="208"/>
      <c r="ACB2" s="208"/>
      <c r="ACC2" s="208"/>
      <c r="ACD2" s="208"/>
      <c r="ACE2" s="208"/>
      <c r="ACF2" s="208"/>
      <c r="ACG2" s="208"/>
      <c r="ACH2" s="208"/>
      <c r="ACI2" s="208"/>
      <c r="ACJ2" s="208"/>
      <c r="ACK2" s="208"/>
      <c r="ACL2" s="208"/>
      <c r="ACM2" s="208"/>
      <c r="ACN2" s="208"/>
      <c r="ACO2" s="208"/>
      <c r="ACP2" s="208"/>
      <c r="ACQ2" s="208"/>
      <c r="ACR2" s="208"/>
      <c r="ACS2" s="208"/>
      <c r="ACT2" s="208"/>
      <c r="ACU2" s="208"/>
      <c r="ACV2" s="208"/>
      <c r="ACW2" s="208"/>
      <c r="ACX2" s="208"/>
      <c r="ACY2" s="208"/>
      <c r="ACZ2" s="208"/>
      <c r="ADA2" s="208"/>
      <c r="ADB2" s="208"/>
      <c r="ADC2" s="208"/>
      <c r="ADD2" s="208"/>
      <c r="ADE2" s="208"/>
      <c r="ADF2" s="208"/>
      <c r="ADG2" s="208"/>
      <c r="ADH2" s="208"/>
      <c r="ADI2" s="208"/>
      <c r="ADJ2" s="208"/>
      <c r="ADK2" s="208"/>
      <c r="ADL2" s="208"/>
      <c r="ADM2" s="208"/>
      <c r="ADN2" s="208"/>
      <c r="ADO2" s="208"/>
      <c r="ADP2" s="208"/>
      <c r="ADQ2" s="208"/>
      <c r="ADR2" s="208"/>
      <c r="ADS2" s="208"/>
      <c r="ADT2" s="208"/>
      <c r="ADU2" s="208"/>
      <c r="ADV2" s="208"/>
      <c r="ADW2" s="208"/>
      <c r="ADX2" s="208"/>
      <c r="ADY2" s="208"/>
      <c r="ADZ2" s="208"/>
      <c r="AEA2" s="208"/>
      <c r="AEB2" s="208"/>
      <c r="AEC2" s="208"/>
      <c r="AED2" s="208"/>
      <c r="AEE2" s="208"/>
      <c r="AEF2" s="208"/>
      <c r="AEG2" s="208"/>
      <c r="AEH2" s="208"/>
      <c r="AEI2" s="208"/>
      <c r="AEJ2" s="208"/>
      <c r="AEK2" s="208"/>
      <c r="AEL2" s="208"/>
      <c r="AEM2" s="208"/>
      <c r="AEN2" s="208"/>
      <c r="AEO2" s="208"/>
      <c r="AEP2" s="208"/>
      <c r="AEQ2" s="208"/>
      <c r="AER2" s="208"/>
      <c r="AES2" s="208"/>
      <c r="AET2" s="208"/>
      <c r="AEU2" s="208"/>
      <c r="AEV2" s="208"/>
      <c r="AEW2" s="208"/>
      <c r="AEX2" s="208"/>
      <c r="AEY2" s="208"/>
      <c r="AEZ2" s="208"/>
      <c r="AFA2" s="208"/>
      <c r="AFB2" s="208"/>
      <c r="AFC2" s="208"/>
      <c r="AFD2" s="208"/>
      <c r="AFE2" s="208"/>
      <c r="AFF2" s="208"/>
      <c r="AFG2" s="208"/>
      <c r="AFH2" s="208"/>
      <c r="AFI2" s="208"/>
      <c r="AFJ2" s="208"/>
      <c r="AFK2" s="208"/>
      <c r="AFL2" s="208"/>
      <c r="AFM2" s="208"/>
      <c r="AFN2" s="208"/>
      <c r="AFO2" s="208"/>
      <c r="AFP2" s="208"/>
      <c r="AFQ2" s="208"/>
      <c r="AFR2" s="208"/>
      <c r="AFS2" s="208"/>
      <c r="AFT2" s="208"/>
      <c r="AFU2" s="208"/>
      <c r="AFV2" s="208"/>
      <c r="AFW2" s="208"/>
      <c r="AFX2" s="208"/>
      <c r="AFY2" s="208"/>
      <c r="AFZ2" s="208"/>
      <c r="AGA2" s="208"/>
      <c r="AGB2" s="208"/>
      <c r="AGC2" s="208"/>
      <c r="AGD2" s="208"/>
      <c r="AGE2" s="208"/>
      <c r="AGF2" s="208"/>
      <c r="AGG2" s="208"/>
      <c r="AGH2" s="208"/>
      <c r="AGI2" s="208"/>
      <c r="AGJ2" s="208"/>
      <c r="AGK2" s="208"/>
      <c r="AGL2" s="208"/>
      <c r="AGM2" s="208"/>
      <c r="AGN2" s="208"/>
      <c r="AGO2" s="208"/>
      <c r="AGP2" s="208"/>
      <c r="AGQ2" s="208"/>
      <c r="AGR2" s="208"/>
      <c r="AGS2" s="208"/>
      <c r="AGT2" s="208"/>
      <c r="AGU2" s="208"/>
      <c r="AGV2" s="208"/>
      <c r="AGW2" s="208"/>
      <c r="AGX2" s="208"/>
      <c r="AGY2" s="208"/>
      <c r="AGZ2" s="208"/>
      <c r="AHA2" s="208"/>
      <c r="AHB2" s="208"/>
      <c r="AHC2" s="208"/>
      <c r="AHD2" s="208"/>
      <c r="AHE2" s="208"/>
      <c r="AHF2" s="208"/>
      <c r="AHG2" s="208"/>
      <c r="AHH2" s="208"/>
      <c r="AHI2" s="208"/>
      <c r="AHJ2" s="208"/>
      <c r="AHK2" s="208"/>
      <c r="AHL2" s="208"/>
      <c r="AHM2" s="208"/>
      <c r="AHN2" s="208"/>
      <c r="AHO2" s="208"/>
      <c r="AHP2" s="208"/>
      <c r="AHQ2" s="208"/>
      <c r="AHR2" s="208"/>
      <c r="AHS2" s="208"/>
      <c r="AHT2" s="208"/>
      <c r="AHU2" s="208"/>
      <c r="AHV2" s="208"/>
      <c r="AHW2" s="208"/>
      <c r="AHX2" s="208"/>
      <c r="AHY2" s="208"/>
      <c r="AHZ2" s="208"/>
      <c r="AIA2" s="208"/>
      <c r="AIB2" s="208"/>
      <c r="AIC2" s="208"/>
      <c r="AID2" s="208"/>
      <c r="AIE2" s="208"/>
      <c r="AIF2" s="208"/>
      <c r="AIG2" s="208"/>
      <c r="AIH2" s="208"/>
      <c r="AII2" s="208"/>
      <c r="AIJ2" s="208"/>
      <c r="AIK2" s="208"/>
      <c r="AIL2" s="208"/>
      <c r="AIM2" s="208"/>
      <c r="AIN2" s="208"/>
      <c r="AIO2" s="208"/>
      <c r="AIP2" s="208"/>
      <c r="AIQ2" s="208"/>
      <c r="AIR2" s="208"/>
      <c r="AIS2" s="208"/>
      <c r="AIT2" s="208"/>
      <c r="AIU2" s="208"/>
      <c r="AIV2" s="208"/>
      <c r="AIW2" s="208"/>
      <c r="AIX2" s="208"/>
      <c r="AIY2" s="208"/>
      <c r="AIZ2" s="208"/>
      <c r="AJA2" s="208"/>
      <c r="AJB2" s="208"/>
      <c r="AJC2" s="208"/>
      <c r="AJD2" s="208"/>
      <c r="AJE2" s="208"/>
      <c r="AJF2" s="208"/>
      <c r="AJG2" s="208"/>
      <c r="AJH2" s="208"/>
      <c r="AJI2" s="208"/>
      <c r="AJJ2" s="208"/>
      <c r="AJK2" s="208"/>
      <c r="AJL2" s="208"/>
      <c r="AJM2" s="208"/>
      <c r="AJN2" s="208"/>
      <c r="AJO2" s="208"/>
      <c r="AJP2" s="208"/>
      <c r="AJQ2" s="208"/>
      <c r="AJR2" s="208"/>
      <c r="AJS2" s="208"/>
      <c r="AJT2" s="208"/>
      <c r="AJU2" s="208"/>
      <c r="AJV2" s="208"/>
      <c r="AJW2" s="208"/>
      <c r="AJX2" s="208"/>
      <c r="AJY2" s="208"/>
      <c r="AJZ2" s="208"/>
      <c r="AKA2" s="208"/>
      <c r="AKB2" s="208"/>
      <c r="AKC2" s="208"/>
      <c r="AKD2" s="208"/>
      <c r="AKE2" s="208"/>
      <c r="AKF2" s="208"/>
      <c r="AKG2" s="208"/>
      <c r="AKH2" s="208"/>
      <c r="AKI2" s="208"/>
      <c r="AKJ2" s="208"/>
      <c r="AKK2" s="208"/>
      <c r="AKL2" s="208"/>
      <c r="AKM2" s="208"/>
      <c r="AKN2" s="208"/>
      <c r="AKO2" s="208"/>
      <c r="AKP2" s="208"/>
      <c r="AKQ2" s="208"/>
      <c r="AKR2" s="208"/>
      <c r="AKS2" s="208"/>
      <c r="AKT2" s="208"/>
      <c r="AKU2" s="208"/>
      <c r="AKV2" s="208"/>
      <c r="AKW2" s="208"/>
      <c r="AKX2" s="208"/>
      <c r="AKY2" s="208"/>
      <c r="AKZ2" s="208"/>
      <c r="ALA2" s="208"/>
      <c r="ALB2" s="208"/>
      <c r="ALC2" s="208"/>
      <c r="ALD2" s="208"/>
      <c r="ALE2" s="208"/>
      <c r="ALF2" s="208"/>
      <c r="ALG2" s="208"/>
      <c r="ALH2" s="208"/>
      <c r="ALI2" s="208"/>
      <c r="ALJ2" s="208"/>
      <c r="ALK2" s="208"/>
      <c r="ALL2" s="208"/>
      <c r="ALM2" s="208"/>
      <c r="ALN2" s="208"/>
      <c r="ALO2" s="208"/>
      <c r="ALP2" s="208"/>
      <c r="ALQ2" s="208"/>
      <c r="ALR2" s="208"/>
      <c r="ALS2" s="208"/>
      <c r="ALT2" s="208"/>
      <c r="ALU2" s="208"/>
      <c r="ALV2" s="208"/>
      <c r="ALW2" s="208"/>
      <c r="ALX2" s="208"/>
      <c r="ALY2" s="208"/>
      <c r="ALZ2" s="208"/>
      <c r="AMA2" s="208"/>
      <c r="AMB2" s="208"/>
      <c r="AMC2" s="208"/>
      <c r="AMD2" s="208"/>
      <c r="AME2" s="208"/>
      <c r="AMF2" s="208"/>
      <c r="AMG2" s="208"/>
      <c r="AMH2" s="208"/>
      <c r="AMI2" s="208"/>
      <c r="AMJ2" s="208"/>
      <c r="AMK2" s="208"/>
      <c r="AML2" s="208"/>
      <c r="AMM2" s="208"/>
      <c r="AMN2" s="208"/>
      <c r="AMO2" s="208"/>
      <c r="AMP2" s="208"/>
      <c r="AMQ2" s="208"/>
      <c r="AMR2" s="208"/>
      <c r="AMS2" s="208"/>
      <c r="AMT2" s="208"/>
      <c r="AMU2" s="208"/>
      <c r="AMV2" s="208"/>
      <c r="AMW2" s="208"/>
      <c r="AMX2" s="208"/>
      <c r="AMY2" s="208"/>
      <c r="AMZ2" s="208"/>
      <c r="ANA2" s="208"/>
      <c r="ANB2" s="208"/>
      <c r="ANC2" s="208"/>
      <c r="AND2" s="208"/>
      <c r="ANE2" s="208"/>
      <c r="ANF2" s="208"/>
      <c r="ANG2" s="208"/>
      <c r="ANH2" s="208"/>
      <c r="ANI2" s="208"/>
      <c r="ANJ2" s="208"/>
      <c r="ANK2" s="208"/>
      <c r="ANL2" s="208"/>
      <c r="ANM2" s="208"/>
      <c r="ANN2" s="208"/>
      <c r="ANO2" s="208"/>
      <c r="ANP2" s="208"/>
      <c r="ANQ2" s="208"/>
      <c r="ANR2" s="208"/>
      <c r="ANS2" s="208"/>
      <c r="ANT2" s="208"/>
      <c r="ANU2" s="208"/>
      <c r="ANV2" s="208"/>
      <c r="ANW2" s="208"/>
      <c r="ANX2" s="208"/>
      <c r="ANY2" s="208"/>
      <c r="ANZ2" s="208"/>
      <c r="AOA2" s="208"/>
      <c r="AOB2" s="208"/>
      <c r="AOC2" s="208"/>
      <c r="AOD2" s="208"/>
      <c r="AOE2" s="208"/>
      <c r="AOF2" s="208"/>
      <c r="AOG2" s="208"/>
      <c r="AOH2" s="208"/>
      <c r="AOI2" s="208"/>
      <c r="AOJ2" s="208"/>
      <c r="AOK2" s="208"/>
      <c r="AOL2" s="208"/>
      <c r="AOM2" s="208"/>
      <c r="AON2" s="208"/>
      <c r="AOO2" s="208"/>
      <c r="AOP2" s="208"/>
      <c r="AOQ2" s="208"/>
      <c r="AOR2" s="208"/>
      <c r="AOS2" s="208"/>
      <c r="AOT2" s="208"/>
      <c r="AOU2" s="208"/>
      <c r="AOV2" s="208"/>
      <c r="AOW2" s="208"/>
      <c r="AOX2" s="208"/>
      <c r="AOY2" s="208"/>
      <c r="AOZ2" s="208"/>
      <c r="APA2" s="208"/>
      <c r="APB2" s="208"/>
      <c r="APC2" s="208"/>
      <c r="APD2" s="208"/>
      <c r="APE2" s="208"/>
      <c r="APF2" s="208"/>
      <c r="APG2" s="208"/>
      <c r="APH2" s="208"/>
      <c r="API2" s="208"/>
      <c r="APJ2" s="208"/>
      <c r="APK2" s="208"/>
      <c r="APL2" s="208"/>
      <c r="APM2" s="208"/>
      <c r="APN2" s="208"/>
      <c r="APO2" s="208"/>
      <c r="APP2" s="208"/>
      <c r="APQ2" s="208"/>
      <c r="APR2" s="208"/>
      <c r="APS2" s="208"/>
      <c r="APT2" s="208"/>
      <c r="APU2" s="208"/>
      <c r="APV2" s="208"/>
      <c r="APW2" s="208"/>
      <c r="APX2" s="208"/>
      <c r="APY2" s="208"/>
      <c r="APZ2" s="208"/>
      <c r="AQA2" s="208"/>
      <c r="AQB2" s="208"/>
      <c r="AQC2" s="208"/>
      <c r="AQD2" s="208"/>
      <c r="AQE2" s="208"/>
      <c r="AQF2" s="208"/>
      <c r="AQG2" s="208"/>
      <c r="AQH2" s="208"/>
      <c r="AQI2" s="208"/>
      <c r="AQJ2" s="208"/>
      <c r="AQK2" s="208"/>
      <c r="AQL2" s="208"/>
      <c r="AQM2" s="208"/>
      <c r="AQN2" s="208"/>
      <c r="AQO2" s="208"/>
      <c r="AQP2" s="208"/>
      <c r="AQQ2" s="208"/>
      <c r="AQR2" s="208"/>
      <c r="AQS2" s="208"/>
      <c r="AQT2" s="208"/>
      <c r="AQU2" s="208"/>
      <c r="AQV2" s="208"/>
      <c r="AQW2" s="208"/>
      <c r="AQX2" s="208"/>
      <c r="AQY2" s="208"/>
      <c r="AQZ2" s="208"/>
      <c r="ARA2" s="208"/>
      <c r="ARB2" s="208"/>
      <c r="ARC2" s="208"/>
      <c r="ARD2" s="208"/>
      <c r="ARE2" s="208"/>
      <c r="ARF2" s="208"/>
      <c r="ARG2" s="208"/>
      <c r="ARH2" s="208"/>
      <c r="ARI2" s="208"/>
      <c r="ARJ2" s="208"/>
      <c r="ARK2" s="208"/>
      <c r="ARL2" s="208"/>
      <c r="ARM2" s="208"/>
      <c r="ARN2" s="208"/>
      <c r="ARO2" s="208"/>
      <c r="ARP2" s="208"/>
      <c r="ARQ2" s="208"/>
      <c r="ARR2" s="208"/>
      <c r="ARS2" s="208"/>
      <c r="ART2" s="208"/>
      <c r="ARU2" s="208"/>
      <c r="ARV2" s="208"/>
      <c r="ARW2" s="208"/>
      <c r="ARX2" s="208"/>
      <c r="ARY2" s="208"/>
      <c r="ARZ2" s="208"/>
      <c r="ASA2" s="208"/>
      <c r="ASB2" s="208"/>
      <c r="ASC2" s="208"/>
      <c r="ASD2" s="208"/>
      <c r="ASE2" s="208"/>
      <c r="ASF2" s="208"/>
      <c r="ASG2" s="208"/>
      <c r="ASH2" s="208"/>
      <c r="ASI2" s="208"/>
      <c r="ASJ2" s="208"/>
      <c r="ASK2" s="208"/>
      <c r="ASL2" s="208"/>
      <c r="ASM2" s="208"/>
      <c r="ASN2" s="208"/>
      <c r="ASO2" s="208"/>
      <c r="ASP2" s="208"/>
      <c r="ASQ2" s="208"/>
      <c r="ASR2" s="208"/>
      <c r="ASS2" s="208"/>
      <c r="AST2" s="208"/>
      <c r="ASU2" s="208"/>
      <c r="ASV2" s="208"/>
      <c r="ASW2" s="208"/>
      <c r="ASX2" s="208"/>
      <c r="ASY2" s="208"/>
      <c r="ASZ2" s="208"/>
      <c r="ATA2" s="208"/>
      <c r="ATB2" s="208"/>
      <c r="ATC2" s="208"/>
      <c r="ATD2" s="208"/>
      <c r="ATE2" s="208"/>
      <c r="ATF2" s="208"/>
      <c r="ATG2" s="208"/>
      <c r="ATH2" s="208"/>
      <c r="ATI2" s="208"/>
      <c r="ATJ2" s="208"/>
      <c r="ATK2" s="208"/>
      <c r="ATL2" s="208"/>
      <c r="ATM2" s="208"/>
      <c r="ATN2" s="208"/>
      <c r="ATO2" s="208"/>
      <c r="ATP2" s="208"/>
      <c r="ATQ2" s="208"/>
      <c r="ATR2" s="208"/>
      <c r="ATS2" s="208"/>
      <c r="ATT2" s="208"/>
      <c r="ATU2" s="208"/>
      <c r="ATV2" s="208"/>
      <c r="ATW2" s="208"/>
      <c r="ATX2" s="208"/>
      <c r="ATY2" s="208"/>
      <c r="ATZ2" s="208"/>
      <c r="AUA2" s="208"/>
      <c r="AUB2" s="208"/>
      <c r="AUC2" s="208"/>
      <c r="AUD2" s="208"/>
      <c r="AUE2" s="208"/>
      <c r="AUF2" s="208"/>
      <c r="AUG2" s="208"/>
      <c r="AUH2" s="208"/>
      <c r="AUI2" s="208"/>
      <c r="AUJ2" s="208"/>
      <c r="AUK2" s="208"/>
      <c r="AUL2" s="208"/>
      <c r="AUM2" s="208"/>
      <c r="AUN2" s="208"/>
      <c r="AUO2" s="208"/>
      <c r="AUP2" s="208"/>
      <c r="AUQ2" s="208"/>
      <c r="AUR2" s="208"/>
      <c r="AUS2" s="208"/>
      <c r="AUT2" s="208"/>
      <c r="AUU2" s="208"/>
      <c r="AUV2" s="208"/>
      <c r="AUW2" s="208"/>
      <c r="AUX2" s="208"/>
      <c r="AUY2" s="208"/>
      <c r="AUZ2" s="208"/>
      <c r="AVA2" s="208"/>
      <c r="AVB2" s="208"/>
      <c r="AVC2" s="208"/>
      <c r="AVD2" s="208"/>
      <c r="AVE2" s="208"/>
      <c r="AVF2" s="208"/>
      <c r="AVG2" s="208"/>
      <c r="AVH2" s="208"/>
      <c r="AVI2" s="208"/>
      <c r="AVJ2" s="208"/>
      <c r="AVK2" s="208"/>
      <c r="AVL2" s="208"/>
      <c r="AVM2" s="208"/>
      <c r="AVN2" s="208"/>
      <c r="AVO2" s="208"/>
      <c r="AVP2" s="208"/>
      <c r="AVQ2" s="208"/>
      <c r="AVR2" s="208"/>
      <c r="AVS2" s="208"/>
      <c r="AVT2" s="208"/>
      <c r="AVU2" s="208"/>
      <c r="AVV2" s="208"/>
      <c r="AVW2" s="208"/>
      <c r="AVX2" s="208"/>
      <c r="AVY2" s="208"/>
      <c r="AVZ2" s="208"/>
      <c r="AWA2" s="208"/>
      <c r="AWB2" s="208"/>
      <c r="AWC2" s="208"/>
      <c r="AWD2" s="208"/>
      <c r="AWE2" s="208"/>
      <c r="AWF2" s="208"/>
      <c r="AWG2" s="208"/>
      <c r="AWH2" s="208"/>
      <c r="AWI2" s="208"/>
      <c r="AWJ2" s="208"/>
      <c r="AWK2" s="208"/>
      <c r="AWL2" s="208"/>
      <c r="AWM2" s="208"/>
      <c r="AWN2" s="208"/>
      <c r="AWO2" s="208"/>
      <c r="AWP2" s="208"/>
      <c r="AWQ2" s="208"/>
      <c r="AWR2" s="208"/>
      <c r="AWS2" s="208"/>
      <c r="AWT2" s="208"/>
      <c r="AWU2" s="208"/>
      <c r="AWV2" s="208"/>
      <c r="AWW2" s="208"/>
      <c r="AWX2" s="208"/>
      <c r="AWY2" s="208"/>
      <c r="AWZ2" s="208"/>
      <c r="AXA2" s="208"/>
      <c r="AXB2" s="208"/>
      <c r="AXC2" s="208"/>
      <c r="AXD2" s="208"/>
      <c r="AXE2" s="208"/>
      <c r="AXF2" s="208"/>
      <c r="AXG2" s="208"/>
      <c r="AXH2" s="208"/>
      <c r="AXI2" s="208"/>
      <c r="AXJ2" s="208"/>
      <c r="AXK2" s="208"/>
      <c r="AXL2" s="208"/>
      <c r="AXM2" s="208"/>
      <c r="AXN2" s="208"/>
      <c r="AXO2" s="208"/>
      <c r="AXP2" s="208"/>
      <c r="AXQ2" s="208"/>
      <c r="AXR2" s="208"/>
      <c r="AXS2" s="208"/>
      <c r="AXT2" s="208"/>
      <c r="AXU2" s="208"/>
      <c r="AXV2" s="208"/>
      <c r="AXW2" s="208"/>
      <c r="AXX2" s="208"/>
      <c r="AXY2" s="208"/>
      <c r="AXZ2" s="208"/>
      <c r="AYA2" s="208"/>
      <c r="AYB2" s="208"/>
      <c r="AYC2" s="208"/>
      <c r="AYD2" s="208"/>
      <c r="AYE2" s="208"/>
      <c r="AYF2" s="208"/>
      <c r="AYG2" s="208"/>
      <c r="AYH2" s="208"/>
      <c r="AYI2" s="208"/>
      <c r="AYJ2" s="208"/>
      <c r="AYK2" s="208"/>
      <c r="AYL2" s="208"/>
      <c r="AYM2" s="208"/>
      <c r="AYN2" s="208"/>
      <c r="AYO2" s="208"/>
      <c r="AYP2" s="208"/>
      <c r="AYQ2" s="208"/>
      <c r="AYR2" s="208"/>
      <c r="AYS2" s="208"/>
      <c r="AYT2" s="208"/>
      <c r="AYU2" s="208"/>
      <c r="AYV2" s="208"/>
      <c r="AYW2" s="208"/>
      <c r="AYX2" s="208"/>
      <c r="AYY2" s="208"/>
      <c r="AYZ2" s="208"/>
      <c r="AZA2" s="208"/>
      <c r="AZB2" s="208"/>
      <c r="AZC2" s="208"/>
      <c r="AZD2" s="208"/>
      <c r="AZE2" s="208"/>
      <c r="AZF2" s="208"/>
      <c r="AZG2" s="208"/>
      <c r="AZH2" s="208"/>
      <c r="AZI2" s="208"/>
      <c r="AZJ2" s="208"/>
      <c r="AZK2" s="208"/>
      <c r="AZL2" s="208"/>
      <c r="AZM2" s="208"/>
      <c r="AZN2" s="208"/>
      <c r="AZO2" s="208"/>
      <c r="AZP2" s="208"/>
      <c r="AZQ2" s="208"/>
      <c r="AZR2" s="208"/>
      <c r="AZS2" s="208"/>
      <c r="AZT2" s="208"/>
      <c r="AZU2" s="208"/>
      <c r="AZV2" s="208"/>
      <c r="AZW2" s="208"/>
      <c r="AZX2" s="208"/>
      <c r="AZY2" s="208"/>
      <c r="AZZ2" s="208"/>
      <c r="BAA2" s="208"/>
      <c r="BAB2" s="208"/>
      <c r="BAC2" s="208"/>
      <c r="BAD2" s="208"/>
      <c r="BAE2" s="208"/>
      <c r="BAF2" s="208"/>
      <c r="BAG2" s="208"/>
      <c r="BAH2" s="208"/>
      <c r="BAI2" s="208"/>
      <c r="BAJ2" s="208"/>
      <c r="BAK2" s="208"/>
      <c r="BAL2" s="208"/>
      <c r="BAM2" s="208"/>
      <c r="BAN2" s="208"/>
      <c r="BAO2" s="208"/>
      <c r="BAP2" s="208"/>
      <c r="BAQ2" s="208"/>
      <c r="BAR2" s="208"/>
      <c r="BAS2" s="208"/>
      <c r="BAT2" s="208"/>
      <c r="BAU2" s="208"/>
      <c r="BAV2" s="208"/>
      <c r="BAW2" s="208"/>
      <c r="BAX2" s="208"/>
      <c r="BAY2" s="208"/>
      <c r="BAZ2" s="208"/>
      <c r="BBA2" s="208"/>
      <c r="BBB2" s="208"/>
      <c r="BBC2" s="208"/>
      <c r="BBD2" s="208"/>
      <c r="BBE2" s="208"/>
      <c r="BBF2" s="208"/>
      <c r="BBG2" s="208"/>
      <c r="BBH2" s="208"/>
      <c r="BBI2" s="208"/>
      <c r="BBJ2" s="208"/>
      <c r="BBK2" s="208"/>
      <c r="BBL2" s="208"/>
      <c r="BBM2" s="208"/>
      <c r="BBN2" s="208"/>
      <c r="BBO2" s="208"/>
      <c r="BBP2" s="208"/>
      <c r="BBQ2" s="208"/>
      <c r="BBR2" s="208"/>
      <c r="BBS2" s="208"/>
      <c r="BBT2" s="208"/>
      <c r="BBU2" s="208"/>
      <c r="BBV2" s="208"/>
      <c r="BBW2" s="208"/>
      <c r="BBX2" s="208"/>
      <c r="BBY2" s="208"/>
      <c r="BBZ2" s="208"/>
      <c r="BCA2" s="208"/>
      <c r="BCB2" s="208"/>
      <c r="BCC2" s="208"/>
      <c r="BCD2" s="208"/>
      <c r="BCE2" s="208"/>
      <c r="BCF2" s="208"/>
      <c r="BCG2" s="208"/>
      <c r="BCH2" s="208"/>
      <c r="BCI2" s="208"/>
      <c r="BCJ2" s="208"/>
      <c r="BCK2" s="208"/>
      <c r="BCL2" s="208"/>
      <c r="BCM2" s="208"/>
      <c r="BCN2" s="208"/>
      <c r="BCO2" s="208"/>
      <c r="BCP2" s="208"/>
      <c r="BCQ2" s="208"/>
      <c r="BCR2" s="208"/>
      <c r="BCS2" s="208"/>
      <c r="BCT2" s="208"/>
      <c r="BCU2" s="208"/>
      <c r="BCV2" s="208"/>
      <c r="BCW2" s="208"/>
      <c r="BCX2" s="208"/>
      <c r="BCY2" s="208"/>
      <c r="BCZ2" s="208"/>
      <c r="BDA2" s="208"/>
      <c r="BDB2" s="208"/>
      <c r="BDC2" s="208"/>
      <c r="BDD2" s="208"/>
      <c r="BDE2" s="208"/>
      <c r="BDF2" s="208"/>
      <c r="BDG2" s="208"/>
      <c r="BDH2" s="208"/>
      <c r="BDI2" s="208"/>
      <c r="BDJ2" s="208"/>
      <c r="BDK2" s="208"/>
      <c r="BDL2" s="208"/>
      <c r="BDM2" s="208"/>
      <c r="BDN2" s="208"/>
      <c r="BDO2" s="208"/>
      <c r="BDP2" s="208"/>
      <c r="BDQ2" s="208"/>
      <c r="BDR2" s="208"/>
      <c r="BDS2" s="208"/>
      <c r="BDT2" s="208"/>
      <c r="BDU2" s="208"/>
      <c r="BDV2" s="208"/>
      <c r="BDW2" s="208"/>
      <c r="BDX2" s="208"/>
      <c r="BDY2" s="208"/>
      <c r="BDZ2" s="208"/>
      <c r="BEA2" s="208"/>
      <c r="BEB2" s="208"/>
      <c r="BEC2" s="208"/>
      <c r="BED2" s="208"/>
      <c r="BEE2" s="208"/>
      <c r="BEF2" s="208"/>
      <c r="BEG2" s="208"/>
      <c r="BEH2" s="208"/>
      <c r="BEI2" s="208"/>
      <c r="BEJ2" s="208"/>
      <c r="BEK2" s="208"/>
      <c r="BEL2" s="208"/>
      <c r="BEM2" s="208"/>
      <c r="BEN2" s="208"/>
      <c r="BEO2" s="208"/>
      <c r="BEP2" s="208"/>
      <c r="BEQ2" s="208"/>
      <c r="BER2" s="208"/>
      <c r="BES2" s="208"/>
      <c r="BET2" s="208"/>
      <c r="BEU2" s="208"/>
      <c r="BEV2" s="208"/>
      <c r="BEW2" s="208"/>
      <c r="BEX2" s="208"/>
      <c r="BEY2" s="208"/>
      <c r="BEZ2" s="208"/>
      <c r="BFA2" s="208"/>
      <c r="BFB2" s="208"/>
      <c r="BFC2" s="208"/>
      <c r="BFD2" s="208"/>
      <c r="BFE2" s="208"/>
      <c r="BFF2" s="208"/>
      <c r="BFG2" s="208"/>
      <c r="BFH2" s="208"/>
      <c r="BFI2" s="208"/>
      <c r="BFJ2" s="208"/>
      <c r="BFK2" s="208"/>
      <c r="BFL2" s="208"/>
      <c r="BFM2" s="208"/>
      <c r="BFN2" s="208"/>
      <c r="BFO2" s="208"/>
      <c r="BFP2" s="208"/>
      <c r="BFQ2" s="208"/>
      <c r="BFR2" s="208"/>
      <c r="BFS2" s="208"/>
      <c r="BFT2" s="208"/>
      <c r="BFU2" s="208"/>
      <c r="BFV2" s="208"/>
      <c r="BFW2" s="208"/>
      <c r="BFX2" s="208"/>
      <c r="BFY2" s="208"/>
      <c r="BFZ2" s="208"/>
      <c r="BGA2" s="208"/>
      <c r="BGB2" s="208"/>
      <c r="BGC2" s="208"/>
      <c r="BGD2" s="208"/>
      <c r="BGE2" s="208"/>
      <c r="BGF2" s="208"/>
      <c r="BGG2" s="208"/>
      <c r="BGH2" s="208"/>
      <c r="BGI2" s="208"/>
      <c r="BGJ2" s="208"/>
      <c r="BGK2" s="208"/>
      <c r="BGL2" s="208"/>
      <c r="BGM2" s="208"/>
      <c r="BGN2" s="208"/>
      <c r="BGO2" s="208"/>
      <c r="BGP2" s="208"/>
      <c r="BGQ2" s="208"/>
      <c r="BGR2" s="208"/>
      <c r="BGS2" s="208"/>
      <c r="BGT2" s="208"/>
      <c r="BGU2" s="208"/>
      <c r="BGV2" s="208"/>
      <c r="BGW2" s="208"/>
      <c r="BGX2" s="208"/>
      <c r="BGY2" s="208"/>
      <c r="BGZ2" s="208"/>
      <c r="BHA2" s="208"/>
      <c r="BHB2" s="208"/>
      <c r="BHC2" s="208"/>
      <c r="BHD2" s="208"/>
      <c r="BHE2" s="208"/>
      <c r="BHF2" s="208"/>
      <c r="BHG2" s="208"/>
      <c r="BHH2" s="208"/>
      <c r="BHI2" s="208"/>
      <c r="BHJ2" s="208"/>
      <c r="BHK2" s="208"/>
      <c r="BHL2" s="208"/>
      <c r="BHM2" s="208"/>
      <c r="BHN2" s="208"/>
      <c r="BHO2" s="208"/>
      <c r="BHP2" s="208"/>
      <c r="BHQ2" s="208"/>
      <c r="BHR2" s="208"/>
      <c r="BHS2" s="208"/>
      <c r="BHT2" s="208"/>
      <c r="BHU2" s="208"/>
      <c r="BHV2" s="208"/>
      <c r="BHW2" s="208"/>
      <c r="BHX2" s="208"/>
      <c r="BHY2" s="208"/>
      <c r="BHZ2" s="208"/>
      <c r="BIA2" s="208"/>
      <c r="BIB2" s="208"/>
      <c r="BIC2" s="208"/>
      <c r="BID2" s="208"/>
      <c r="BIE2" s="208"/>
      <c r="BIF2" s="208"/>
      <c r="BIG2" s="208"/>
      <c r="BIH2" s="208"/>
      <c r="BII2" s="208"/>
      <c r="BIJ2" s="208"/>
      <c r="BIK2" s="208"/>
      <c r="BIL2" s="208"/>
      <c r="BIM2" s="208"/>
      <c r="BIN2" s="208"/>
      <c r="BIO2" s="208"/>
      <c r="BIP2" s="208"/>
      <c r="BIQ2" s="208"/>
      <c r="BIR2" s="208"/>
      <c r="BIS2" s="208"/>
      <c r="BIT2" s="208"/>
      <c r="BIU2" s="208"/>
      <c r="BIV2" s="208"/>
      <c r="BIW2" s="208"/>
      <c r="BIX2" s="208"/>
      <c r="BIY2" s="208"/>
      <c r="BIZ2" s="208"/>
      <c r="BJA2" s="208"/>
      <c r="BJB2" s="208"/>
      <c r="BJC2" s="208"/>
      <c r="BJD2" s="208"/>
      <c r="BJE2" s="208"/>
      <c r="BJF2" s="208"/>
      <c r="BJG2" s="208"/>
      <c r="BJH2" s="208"/>
      <c r="BJI2" s="208"/>
      <c r="BJJ2" s="208"/>
      <c r="BJK2" s="208"/>
      <c r="BJL2" s="208"/>
      <c r="BJM2" s="208"/>
      <c r="BJN2" s="208"/>
      <c r="BJO2" s="208"/>
      <c r="BJP2" s="208"/>
      <c r="BJQ2" s="208"/>
      <c r="BJR2" s="208"/>
      <c r="BJS2" s="208"/>
      <c r="BJT2" s="208"/>
      <c r="BJU2" s="208"/>
      <c r="BJV2" s="208"/>
      <c r="BJW2" s="208"/>
      <c r="BJX2" s="208"/>
      <c r="BJY2" s="208"/>
      <c r="BJZ2" s="208"/>
      <c r="BKA2" s="208"/>
      <c r="BKB2" s="208"/>
      <c r="BKC2" s="208"/>
      <c r="BKD2" s="208"/>
      <c r="BKE2" s="208"/>
      <c r="BKF2" s="208"/>
      <c r="BKG2" s="208"/>
      <c r="BKH2" s="208"/>
      <c r="BKI2" s="208"/>
      <c r="BKJ2" s="208"/>
      <c r="BKK2" s="208"/>
      <c r="BKL2" s="208"/>
      <c r="BKM2" s="208"/>
      <c r="BKN2" s="208"/>
      <c r="BKO2" s="208"/>
      <c r="BKP2" s="208"/>
      <c r="BKQ2" s="208"/>
      <c r="BKR2" s="208"/>
      <c r="BKS2" s="208"/>
      <c r="BKT2" s="208"/>
      <c r="BKU2" s="208"/>
      <c r="BKV2" s="208"/>
      <c r="BKW2" s="208"/>
      <c r="BKX2" s="208"/>
      <c r="BKY2" s="208"/>
      <c r="BKZ2" s="208"/>
      <c r="BLA2" s="208"/>
      <c r="BLB2" s="208"/>
      <c r="BLC2" s="208"/>
      <c r="BLD2" s="208"/>
      <c r="BLE2" s="208"/>
      <c r="BLF2" s="208"/>
      <c r="BLG2" s="208"/>
      <c r="BLH2" s="208"/>
      <c r="BLI2" s="208"/>
      <c r="BLJ2" s="208"/>
      <c r="BLK2" s="208"/>
      <c r="BLL2" s="208"/>
      <c r="BLM2" s="208"/>
      <c r="BLN2" s="208"/>
      <c r="BLO2" s="208"/>
      <c r="BLP2" s="208"/>
      <c r="BLQ2" s="208"/>
      <c r="BLR2" s="208"/>
      <c r="BLS2" s="208"/>
      <c r="BLT2" s="208"/>
      <c r="BLU2" s="208"/>
      <c r="BLV2" s="208"/>
      <c r="BLW2" s="208"/>
      <c r="BLX2" s="208"/>
      <c r="BLY2" s="208"/>
      <c r="BLZ2" s="208"/>
      <c r="BMA2" s="208"/>
      <c r="BMB2" s="208"/>
      <c r="BMC2" s="208"/>
      <c r="BMD2" s="208"/>
      <c r="BME2" s="208"/>
      <c r="BMF2" s="208"/>
      <c r="BMG2" s="208"/>
      <c r="BMH2" s="208"/>
      <c r="BMI2" s="208"/>
      <c r="BMJ2" s="208"/>
      <c r="BMK2" s="208"/>
      <c r="BML2" s="208"/>
      <c r="BMM2" s="208"/>
      <c r="BMN2" s="208"/>
      <c r="BMO2" s="208"/>
      <c r="BMP2" s="208"/>
      <c r="BMQ2" s="208"/>
      <c r="BMR2" s="208"/>
      <c r="BMS2" s="208"/>
      <c r="BMT2" s="208"/>
      <c r="BMU2" s="208"/>
      <c r="BMV2" s="208"/>
      <c r="BMW2" s="208"/>
      <c r="BMX2" s="208"/>
      <c r="BMY2" s="208"/>
      <c r="BMZ2" s="208"/>
      <c r="BNA2" s="208"/>
      <c r="BNB2" s="208"/>
      <c r="BNC2" s="208"/>
      <c r="BND2" s="208"/>
      <c r="BNE2" s="208"/>
      <c r="BNF2" s="208"/>
      <c r="BNG2" s="208"/>
      <c r="BNH2" s="208"/>
      <c r="BNI2" s="208"/>
      <c r="BNJ2" s="208"/>
      <c r="BNK2" s="208"/>
      <c r="BNL2" s="208"/>
      <c r="BNM2" s="208"/>
      <c r="BNN2" s="208"/>
      <c r="BNO2" s="208"/>
      <c r="BNP2" s="208"/>
      <c r="BNQ2" s="208"/>
      <c r="BNR2" s="208"/>
      <c r="BNS2" s="208"/>
      <c r="BNT2" s="208"/>
      <c r="BNU2" s="208"/>
      <c r="BNV2" s="208"/>
      <c r="BNW2" s="208"/>
      <c r="BNX2" s="208"/>
      <c r="BNY2" s="208"/>
      <c r="BNZ2" s="208"/>
      <c r="BOA2" s="208"/>
      <c r="BOB2" s="208"/>
      <c r="BOC2" s="208"/>
      <c r="BOD2" s="208"/>
      <c r="BOE2" s="208"/>
      <c r="BOF2" s="208"/>
      <c r="BOG2" s="208"/>
      <c r="BOH2" s="208"/>
      <c r="BOI2" s="208"/>
      <c r="BOJ2" s="208"/>
      <c r="BOK2" s="208"/>
      <c r="BOL2" s="208"/>
      <c r="BOM2" s="208"/>
      <c r="BON2" s="208"/>
      <c r="BOO2" s="208"/>
      <c r="BOP2" s="208"/>
      <c r="BOQ2" s="208"/>
      <c r="BOR2" s="208"/>
      <c r="BOS2" s="208"/>
      <c r="BOT2" s="208"/>
      <c r="BOU2" s="208"/>
      <c r="BOV2" s="208"/>
      <c r="BOW2" s="208"/>
      <c r="BOX2" s="208"/>
      <c r="BOY2" s="208"/>
      <c r="BOZ2" s="208"/>
      <c r="BPA2" s="208"/>
      <c r="BPB2" s="208"/>
      <c r="BPC2" s="208"/>
      <c r="BPD2" s="208"/>
      <c r="BPE2" s="208"/>
      <c r="BPF2" s="208"/>
      <c r="BPG2" s="208"/>
      <c r="BPH2" s="208"/>
      <c r="BPI2" s="208"/>
      <c r="BPJ2" s="208"/>
      <c r="BPK2" s="208"/>
      <c r="BPL2" s="208"/>
      <c r="BPM2" s="208"/>
      <c r="BPN2" s="208"/>
      <c r="BPO2" s="208"/>
      <c r="BPP2" s="208"/>
      <c r="BPQ2" s="208"/>
      <c r="BPR2" s="208"/>
      <c r="BPS2" s="208"/>
      <c r="BPT2" s="208"/>
      <c r="BPU2" s="208"/>
      <c r="BPV2" s="208"/>
      <c r="BPW2" s="208"/>
      <c r="BPX2" s="208"/>
      <c r="BPY2" s="208"/>
      <c r="BPZ2" s="208"/>
      <c r="BQA2" s="208"/>
      <c r="BQB2" s="208"/>
      <c r="BQC2" s="208"/>
      <c r="BQD2" s="208"/>
      <c r="BQE2" s="208"/>
      <c r="BQF2" s="208"/>
      <c r="BQG2" s="208"/>
      <c r="BQH2" s="208"/>
      <c r="BQI2" s="208"/>
      <c r="BQJ2" s="208"/>
      <c r="BQK2" s="208"/>
      <c r="BQL2" s="208"/>
      <c r="BQM2" s="208"/>
      <c r="BQN2" s="208"/>
      <c r="BQO2" s="208"/>
      <c r="BQP2" s="208"/>
      <c r="BQQ2" s="208"/>
      <c r="BQR2" s="208"/>
      <c r="BQS2" s="208"/>
      <c r="BQT2" s="208"/>
      <c r="BQU2" s="208"/>
      <c r="BQV2" s="208"/>
      <c r="BQW2" s="208"/>
      <c r="BQX2" s="208"/>
      <c r="BQY2" s="208"/>
      <c r="BQZ2" s="208"/>
      <c r="BRA2" s="208"/>
      <c r="BRB2" s="208"/>
      <c r="BRC2" s="208"/>
      <c r="BRD2" s="208"/>
      <c r="BRE2" s="208"/>
      <c r="BRF2" s="208"/>
      <c r="BRG2" s="208"/>
      <c r="BRH2" s="208"/>
      <c r="BRI2" s="208"/>
      <c r="BRJ2" s="208"/>
      <c r="BRK2" s="208"/>
      <c r="BRL2" s="208"/>
      <c r="BRM2" s="208"/>
      <c r="BRN2" s="208"/>
      <c r="BRO2" s="208"/>
      <c r="BRP2" s="208"/>
      <c r="BRQ2" s="208"/>
      <c r="BRR2" s="208"/>
      <c r="BRS2" s="208"/>
      <c r="BRT2" s="208"/>
      <c r="BRU2" s="208"/>
      <c r="BRV2" s="208"/>
      <c r="BRW2" s="208"/>
      <c r="BRX2" s="208"/>
      <c r="BRY2" s="208"/>
      <c r="BRZ2" s="208"/>
      <c r="BSA2" s="208"/>
      <c r="BSB2" s="208"/>
      <c r="BSC2" s="208"/>
      <c r="BSD2" s="208"/>
      <c r="BSE2" s="208"/>
      <c r="BSF2" s="208"/>
      <c r="BSG2" s="208"/>
      <c r="BSH2" s="208"/>
      <c r="BSI2" s="208"/>
      <c r="BSJ2" s="208"/>
      <c r="BSK2" s="208"/>
      <c r="BSL2" s="208"/>
      <c r="BSM2" s="208"/>
      <c r="BSN2" s="208"/>
      <c r="BSO2" s="208"/>
      <c r="BSP2" s="208"/>
      <c r="BSQ2" s="208"/>
      <c r="BSR2" s="208"/>
      <c r="BSS2" s="208"/>
      <c r="BST2" s="208"/>
      <c r="BSU2" s="208"/>
      <c r="BSV2" s="208"/>
      <c r="BSW2" s="208"/>
      <c r="BSX2" s="208"/>
      <c r="BSY2" s="208"/>
      <c r="BSZ2" s="208"/>
      <c r="BTA2" s="208"/>
      <c r="BTB2" s="208"/>
      <c r="BTC2" s="208"/>
      <c r="BTD2" s="208"/>
      <c r="BTE2" s="208"/>
      <c r="BTF2" s="208"/>
      <c r="BTG2" s="208"/>
      <c r="BTH2" s="208"/>
      <c r="BTI2" s="208"/>
      <c r="BTJ2" s="208"/>
      <c r="BTK2" s="208"/>
      <c r="BTL2" s="208"/>
      <c r="BTM2" s="208"/>
      <c r="BTN2" s="208"/>
      <c r="BTO2" s="208"/>
      <c r="BTP2" s="208"/>
      <c r="BTQ2" s="208"/>
      <c r="BTR2" s="208"/>
      <c r="BTS2" s="208"/>
      <c r="BTT2" s="208"/>
      <c r="BTU2" s="208"/>
      <c r="BTV2" s="208"/>
      <c r="BTW2" s="208"/>
      <c r="BTX2" s="208"/>
      <c r="BTY2" s="208"/>
      <c r="BTZ2" s="208"/>
      <c r="BUA2" s="208"/>
      <c r="BUB2" s="208"/>
      <c r="BUC2" s="208"/>
      <c r="BUD2" s="208"/>
      <c r="BUE2" s="208"/>
      <c r="BUF2" s="208"/>
      <c r="BUG2" s="208"/>
      <c r="BUH2" s="208"/>
      <c r="BUI2" s="208"/>
      <c r="BUJ2" s="208"/>
      <c r="BUK2" s="208"/>
      <c r="BUL2" s="208"/>
      <c r="BUM2" s="208"/>
      <c r="BUN2" s="208"/>
      <c r="BUO2" s="208"/>
      <c r="BUP2" s="208"/>
      <c r="BUQ2" s="208"/>
      <c r="BUR2" s="208"/>
      <c r="BUS2" s="208"/>
      <c r="BUT2" s="208"/>
      <c r="BUU2" s="208"/>
      <c r="BUV2" s="208"/>
      <c r="BUW2" s="208"/>
      <c r="BUX2" s="208"/>
      <c r="BUY2" s="208"/>
      <c r="BUZ2" s="208"/>
      <c r="BVA2" s="208"/>
      <c r="BVB2" s="208"/>
      <c r="BVC2" s="208"/>
      <c r="BVD2" s="208"/>
      <c r="BVE2" s="208"/>
      <c r="BVF2" s="208"/>
      <c r="BVG2" s="208"/>
      <c r="BVH2" s="208"/>
      <c r="BVI2" s="208"/>
      <c r="BVJ2" s="208"/>
      <c r="BVK2" s="208"/>
      <c r="BVL2" s="208"/>
      <c r="BVM2" s="208"/>
      <c r="BVN2" s="208"/>
      <c r="BVO2" s="208"/>
      <c r="BVP2" s="208"/>
      <c r="BVQ2" s="208"/>
      <c r="BVR2" s="208"/>
      <c r="BVS2" s="208"/>
      <c r="BVT2" s="208"/>
      <c r="BVU2" s="208"/>
      <c r="BVV2" s="208"/>
      <c r="BVW2" s="208"/>
      <c r="BVX2" s="208"/>
      <c r="BVY2" s="208"/>
      <c r="BVZ2" s="208"/>
      <c r="BWA2" s="208"/>
      <c r="BWB2" s="208"/>
      <c r="BWC2" s="208"/>
      <c r="BWD2" s="208"/>
      <c r="BWE2" s="208"/>
      <c r="BWF2" s="208"/>
      <c r="BWG2" s="208"/>
      <c r="BWH2" s="208"/>
      <c r="BWI2" s="208"/>
      <c r="BWJ2" s="208"/>
      <c r="BWK2" s="208"/>
      <c r="BWL2" s="208"/>
      <c r="BWM2" s="208"/>
      <c r="BWN2" s="208"/>
      <c r="BWO2" s="208"/>
      <c r="BWP2" s="208"/>
      <c r="BWQ2" s="208"/>
      <c r="BWR2" s="208"/>
      <c r="BWS2" s="208"/>
      <c r="BWT2" s="208"/>
      <c r="BWU2" s="208"/>
      <c r="BWV2" s="208"/>
      <c r="BWW2" s="208"/>
      <c r="BWX2" s="208"/>
      <c r="BWY2" s="208"/>
      <c r="BWZ2" s="208"/>
      <c r="BXA2" s="208"/>
      <c r="BXB2" s="208"/>
      <c r="BXC2" s="208"/>
      <c r="BXD2" s="208"/>
      <c r="BXE2" s="208"/>
      <c r="BXF2" s="208"/>
      <c r="BXG2" s="208"/>
      <c r="BXH2" s="208"/>
      <c r="BXI2" s="208"/>
      <c r="BXJ2" s="208"/>
      <c r="BXK2" s="208"/>
      <c r="BXL2" s="208"/>
      <c r="BXM2" s="208"/>
      <c r="BXN2" s="208"/>
      <c r="BXO2" s="208"/>
      <c r="BXP2" s="208"/>
      <c r="BXQ2" s="208"/>
      <c r="BXR2" s="208"/>
      <c r="BXS2" s="208"/>
      <c r="BXT2" s="208"/>
      <c r="BXU2" s="208"/>
      <c r="BXV2" s="208"/>
      <c r="BXW2" s="208"/>
      <c r="BXX2" s="208"/>
      <c r="BXY2" s="208"/>
      <c r="BXZ2" s="208"/>
      <c r="BYA2" s="208"/>
      <c r="BYB2" s="208"/>
      <c r="BYC2" s="208"/>
      <c r="BYD2" s="208"/>
      <c r="BYE2" s="208"/>
      <c r="BYF2" s="208"/>
      <c r="BYG2" s="208"/>
      <c r="BYH2" s="208"/>
      <c r="BYI2" s="208"/>
      <c r="BYJ2" s="208"/>
      <c r="BYK2" s="208"/>
      <c r="BYL2" s="208"/>
      <c r="BYM2" s="208"/>
      <c r="BYN2" s="208"/>
      <c r="BYO2" s="208"/>
      <c r="BYP2" s="208"/>
      <c r="BYQ2" s="208"/>
      <c r="BYR2" s="208"/>
      <c r="BYS2" s="208"/>
      <c r="BYT2" s="208"/>
      <c r="BYU2" s="208"/>
      <c r="BYV2" s="208"/>
      <c r="BYW2" s="208"/>
      <c r="BYX2" s="208"/>
      <c r="BYY2" s="208"/>
      <c r="BYZ2" s="208"/>
      <c r="BZA2" s="208"/>
      <c r="BZB2" s="208"/>
      <c r="BZC2" s="208"/>
      <c r="BZD2" s="208"/>
      <c r="BZE2" s="208"/>
      <c r="BZF2" s="208"/>
      <c r="BZG2" s="208"/>
      <c r="BZH2" s="208"/>
      <c r="BZI2" s="208"/>
      <c r="BZJ2" s="208"/>
      <c r="BZK2" s="208"/>
      <c r="BZL2" s="208"/>
      <c r="BZM2" s="208"/>
      <c r="BZN2" s="208"/>
      <c r="BZO2" s="208"/>
      <c r="BZP2" s="208"/>
      <c r="BZQ2" s="208"/>
      <c r="BZR2" s="208"/>
      <c r="BZS2" s="208"/>
      <c r="BZT2" s="208"/>
      <c r="BZU2" s="208"/>
      <c r="BZV2" s="208"/>
      <c r="BZW2" s="208"/>
      <c r="BZX2" s="208"/>
      <c r="BZY2" s="208"/>
      <c r="BZZ2" s="208"/>
      <c r="CAA2" s="208"/>
      <c r="CAB2" s="208"/>
      <c r="CAC2" s="208"/>
      <c r="CAD2" s="208"/>
      <c r="CAE2" s="208"/>
      <c r="CAF2" s="208"/>
      <c r="CAG2" s="208"/>
      <c r="CAH2" s="208"/>
      <c r="CAI2" s="208"/>
      <c r="CAJ2" s="208"/>
      <c r="CAK2" s="208"/>
      <c r="CAL2" s="208"/>
      <c r="CAM2" s="208"/>
      <c r="CAN2" s="208"/>
      <c r="CAO2" s="208"/>
      <c r="CAP2" s="208"/>
      <c r="CAQ2" s="208"/>
      <c r="CAR2" s="208"/>
      <c r="CAS2" s="208"/>
      <c r="CAT2" s="208"/>
      <c r="CAU2" s="208"/>
      <c r="CAV2" s="208"/>
      <c r="CAW2" s="208"/>
      <c r="CAX2" s="208"/>
      <c r="CAY2" s="208"/>
      <c r="CAZ2" s="208"/>
      <c r="CBA2" s="208"/>
      <c r="CBB2" s="208"/>
      <c r="CBC2" s="208"/>
      <c r="CBD2" s="208"/>
      <c r="CBE2" s="208"/>
      <c r="CBF2" s="208"/>
      <c r="CBG2" s="208"/>
      <c r="CBH2" s="208"/>
      <c r="CBI2" s="208"/>
      <c r="CBJ2" s="208"/>
      <c r="CBK2" s="208"/>
      <c r="CBL2" s="208"/>
      <c r="CBM2" s="208"/>
      <c r="CBN2" s="208"/>
      <c r="CBO2" s="208"/>
      <c r="CBP2" s="208"/>
      <c r="CBQ2" s="208"/>
      <c r="CBR2" s="208"/>
      <c r="CBS2" s="208"/>
      <c r="CBT2" s="208"/>
      <c r="CBU2" s="208"/>
      <c r="CBV2" s="208"/>
      <c r="CBW2" s="208"/>
      <c r="CBX2" s="208"/>
      <c r="CBY2" s="208"/>
      <c r="CBZ2" s="208"/>
      <c r="CCA2" s="208"/>
      <c r="CCB2" s="208"/>
      <c r="CCC2" s="208"/>
      <c r="CCD2" s="208"/>
      <c r="CCE2" s="208"/>
      <c r="CCF2" s="208"/>
      <c r="CCG2" s="208"/>
      <c r="CCH2" s="208"/>
      <c r="CCI2" s="208"/>
      <c r="CCJ2" s="208"/>
      <c r="CCK2" s="208"/>
      <c r="CCL2" s="208"/>
      <c r="CCM2" s="208"/>
      <c r="CCN2" s="208"/>
      <c r="CCO2" s="208"/>
      <c r="CCP2" s="208"/>
      <c r="CCQ2" s="208"/>
      <c r="CCR2" s="208"/>
      <c r="CCS2" s="208"/>
      <c r="CCT2" s="208"/>
      <c r="CCU2" s="208"/>
      <c r="CCV2" s="208"/>
      <c r="CCW2" s="208"/>
      <c r="CCX2" s="208"/>
      <c r="CCY2" s="208"/>
      <c r="CCZ2" s="208"/>
      <c r="CDA2" s="208"/>
      <c r="CDB2" s="208"/>
      <c r="CDC2" s="208"/>
      <c r="CDD2" s="208"/>
      <c r="CDE2" s="208"/>
      <c r="CDF2" s="208"/>
      <c r="CDG2" s="208"/>
      <c r="CDH2" s="208"/>
      <c r="CDI2" s="208"/>
      <c r="CDJ2" s="208"/>
      <c r="CDK2" s="208"/>
      <c r="CDL2" s="208"/>
      <c r="CDM2" s="208"/>
      <c r="CDN2" s="208"/>
      <c r="CDO2" s="208"/>
      <c r="CDP2" s="208"/>
      <c r="CDQ2" s="208"/>
      <c r="CDR2" s="208"/>
      <c r="CDS2" s="208"/>
      <c r="CDT2" s="208"/>
      <c r="CDU2" s="208"/>
      <c r="CDV2" s="208"/>
      <c r="CDW2" s="208"/>
      <c r="CDX2" s="208"/>
      <c r="CDY2" s="208"/>
      <c r="CDZ2" s="208"/>
      <c r="CEA2" s="208"/>
      <c r="CEB2" s="208"/>
      <c r="CEC2" s="208"/>
      <c r="CED2" s="208"/>
      <c r="CEE2" s="208"/>
      <c r="CEF2" s="208"/>
      <c r="CEG2" s="208"/>
      <c r="CEH2" s="208"/>
      <c r="CEI2" s="208"/>
      <c r="CEJ2" s="208"/>
      <c r="CEK2" s="208"/>
      <c r="CEL2" s="208"/>
      <c r="CEM2" s="208"/>
      <c r="CEN2" s="208"/>
      <c r="CEO2" s="208"/>
      <c r="CEP2" s="208"/>
      <c r="CEQ2" s="208"/>
      <c r="CER2" s="208"/>
      <c r="CES2" s="208"/>
      <c r="CET2" s="208"/>
      <c r="CEU2" s="208"/>
      <c r="CEV2" s="208"/>
      <c r="CEW2" s="208"/>
      <c r="CEX2" s="208"/>
      <c r="CEY2" s="208"/>
      <c r="CEZ2" s="208"/>
      <c r="CFA2" s="208"/>
      <c r="CFB2" s="208"/>
      <c r="CFC2" s="208"/>
      <c r="CFD2" s="208"/>
      <c r="CFE2" s="208"/>
      <c r="CFF2" s="208"/>
      <c r="CFG2" s="208"/>
      <c r="CFH2" s="208"/>
      <c r="CFI2" s="208"/>
      <c r="CFJ2" s="208"/>
      <c r="CFK2" s="208"/>
      <c r="CFL2" s="208"/>
      <c r="CFM2" s="208"/>
      <c r="CFN2" s="208"/>
      <c r="CFO2" s="208"/>
      <c r="CFP2" s="208"/>
      <c r="CFQ2" s="208"/>
      <c r="CFR2" s="208"/>
      <c r="CFS2" s="208"/>
      <c r="CFT2" s="208"/>
      <c r="CFU2" s="208"/>
      <c r="CFV2" s="208"/>
      <c r="CFW2" s="208"/>
      <c r="CFX2" s="208"/>
      <c r="CFY2" s="208"/>
      <c r="CFZ2" s="208"/>
      <c r="CGA2" s="208"/>
      <c r="CGB2" s="208"/>
      <c r="CGC2" s="208"/>
      <c r="CGD2" s="208"/>
      <c r="CGE2" s="208"/>
      <c r="CGF2" s="208"/>
      <c r="CGG2" s="208"/>
      <c r="CGH2" s="208"/>
      <c r="CGI2" s="208"/>
      <c r="CGJ2" s="208"/>
      <c r="CGK2" s="208"/>
      <c r="CGL2" s="208"/>
      <c r="CGM2" s="208"/>
      <c r="CGN2" s="208"/>
      <c r="CGO2" s="208"/>
      <c r="CGP2" s="208"/>
      <c r="CGQ2" s="208"/>
      <c r="CGR2" s="208"/>
      <c r="CGS2" s="208"/>
      <c r="CGT2" s="208"/>
      <c r="CGU2" s="208"/>
      <c r="CGV2" s="208"/>
      <c r="CGW2" s="208"/>
      <c r="CGX2" s="208"/>
      <c r="CGY2" s="208"/>
      <c r="CGZ2" s="208"/>
      <c r="CHA2" s="208"/>
      <c r="CHB2" s="208"/>
      <c r="CHC2" s="208"/>
      <c r="CHD2" s="208"/>
      <c r="CHE2" s="208"/>
      <c r="CHF2" s="208"/>
      <c r="CHG2" s="208"/>
      <c r="CHH2" s="208"/>
      <c r="CHI2" s="208"/>
      <c r="CHJ2" s="208"/>
      <c r="CHK2" s="208"/>
      <c r="CHL2" s="208"/>
      <c r="CHM2" s="208"/>
      <c r="CHN2" s="208"/>
      <c r="CHO2" s="208"/>
      <c r="CHP2" s="208"/>
      <c r="CHQ2" s="208"/>
      <c r="CHR2" s="208"/>
      <c r="CHS2" s="208"/>
      <c r="CHT2" s="208"/>
      <c r="CHU2" s="208"/>
      <c r="CHV2" s="208"/>
      <c r="CHW2" s="208"/>
      <c r="CHX2" s="208"/>
      <c r="CHY2" s="208"/>
      <c r="CHZ2" s="208"/>
      <c r="CIA2" s="208"/>
      <c r="CIB2" s="208"/>
      <c r="CIC2" s="208"/>
      <c r="CID2" s="208"/>
      <c r="CIE2" s="208"/>
      <c r="CIF2" s="208"/>
      <c r="CIG2" s="208"/>
      <c r="CIH2" s="208"/>
      <c r="CII2" s="208"/>
      <c r="CIJ2" s="208"/>
      <c r="CIK2" s="208"/>
      <c r="CIL2" s="208"/>
      <c r="CIM2" s="208"/>
      <c r="CIN2" s="208"/>
      <c r="CIO2" s="208"/>
      <c r="CIP2" s="208"/>
      <c r="CIQ2" s="208"/>
      <c r="CIR2" s="208"/>
      <c r="CIS2" s="208"/>
      <c r="CIT2" s="208"/>
      <c r="CIU2" s="208"/>
      <c r="CIV2" s="208"/>
      <c r="CIW2" s="208"/>
      <c r="CIX2" s="208"/>
      <c r="CIY2" s="208"/>
      <c r="CIZ2" s="208"/>
      <c r="CJA2" s="208"/>
      <c r="CJB2" s="208"/>
      <c r="CJC2" s="208"/>
      <c r="CJD2" s="208"/>
      <c r="CJE2" s="208"/>
      <c r="CJF2" s="208"/>
      <c r="CJG2" s="208"/>
      <c r="CJH2" s="208"/>
      <c r="CJI2" s="208"/>
      <c r="CJJ2" s="208"/>
      <c r="CJK2" s="208"/>
      <c r="CJL2" s="208"/>
      <c r="CJM2" s="208"/>
      <c r="CJN2" s="208"/>
      <c r="CJO2" s="208"/>
      <c r="CJP2" s="208"/>
      <c r="CJQ2" s="208"/>
      <c r="CJR2" s="208"/>
      <c r="CJS2" s="208"/>
      <c r="CJT2" s="208"/>
      <c r="CJU2" s="208"/>
      <c r="CJV2" s="208"/>
      <c r="CJW2" s="208"/>
      <c r="CJX2" s="208"/>
      <c r="CJY2" s="208"/>
      <c r="CJZ2" s="208"/>
      <c r="CKA2" s="208"/>
      <c r="CKB2" s="208"/>
      <c r="CKC2" s="208"/>
      <c r="CKD2" s="208"/>
      <c r="CKE2" s="208"/>
      <c r="CKF2" s="208"/>
      <c r="CKG2" s="208"/>
      <c r="CKH2" s="208"/>
      <c r="CKI2" s="208"/>
      <c r="CKJ2" s="208"/>
      <c r="CKK2" s="208"/>
      <c r="CKL2" s="208"/>
      <c r="CKM2" s="208"/>
      <c r="CKN2" s="208"/>
      <c r="CKO2" s="208"/>
      <c r="CKP2" s="208"/>
      <c r="CKQ2" s="208"/>
      <c r="CKR2" s="208"/>
      <c r="CKS2" s="208"/>
      <c r="CKT2" s="208"/>
      <c r="CKU2" s="208"/>
      <c r="CKV2" s="208"/>
      <c r="CKW2" s="208"/>
      <c r="CKX2" s="208"/>
      <c r="CKY2" s="208"/>
      <c r="CKZ2" s="208"/>
      <c r="CLA2" s="208"/>
      <c r="CLB2" s="208"/>
      <c r="CLC2" s="208"/>
      <c r="CLD2" s="208"/>
      <c r="CLE2" s="208"/>
      <c r="CLF2" s="208"/>
      <c r="CLG2" s="208"/>
      <c r="CLH2" s="208"/>
      <c r="CLI2" s="208"/>
      <c r="CLJ2" s="208"/>
      <c r="CLK2" s="208"/>
      <c r="CLL2" s="208"/>
      <c r="CLM2" s="208"/>
      <c r="CLN2" s="208"/>
      <c r="CLO2" s="208"/>
      <c r="CLP2" s="208"/>
      <c r="CLQ2" s="208"/>
      <c r="CLR2" s="208"/>
      <c r="CLS2" s="208"/>
      <c r="CLT2" s="208"/>
      <c r="CLU2" s="208"/>
      <c r="CLV2" s="208"/>
      <c r="CLW2" s="208"/>
      <c r="CLX2" s="208"/>
      <c r="CLY2" s="208"/>
      <c r="CLZ2" s="208"/>
      <c r="CMA2" s="208"/>
      <c r="CMB2" s="208"/>
      <c r="CMC2" s="208"/>
      <c r="CMD2" s="208"/>
      <c r="CME2" s="208"/>
      <c r="CMF2" s="208"/>
      <c r="CMG2" s="208"/>
      <c r="CMH2" s="208"/>
      <c r="CMI2" s="208"/>
      <c r="CMJ2" s="208"/>
      <c r="CMK2" s="208"/>
      <c r="CML2" s="208"/>
      <c r="CMM2" s="208"/>
      <c r="CMN2" s="208"/>
      <c r="CMO2" s="208"/>
      <c r="CMP2" s="208"/>
      <c r="CMQ2" s="208"/>
      <c r="CMR2" s="208"/>
      <c r="CMS2" s="208"/>
      <c r="CMT2" s="208"/>
      <c r="CMU2" s="208"/>
      <c r="CMV2" s="208"/>
      <c r="CMW2" s="208"/>
      <c r="CMX2" s="208"/>
      <c r="CMY2" s="208"/>
      <c r="CMZ2" s="208"/>
      <c r="CNA2" s="208"/>
      <c r="CNB2" s="208"/>
      <c r="CNC2" s="208"/>
      <c r="CND2" s="208"/>
      <c r="CNE2" s="208"/>
      <c r="CNF2" s="208"/>
      <c r="CNG2" s="208"/>
      <c r="CNH2" s="208"/>
      <c r="CNI2" s="208"/>
      <c r="CNJ2" s="208"/>
      <c r="CNK2" s="208"/>
      <c r="CNL2" s="208"/>
      <c r="CNM2" s="208"/>
      <c r="CNN2" s="208"/>
      <c r="CNO2" s="208"/>
      <c r="CNP2" s="208"/>
      <c r="CNQ2" s="208"/>
      <c r="CNR2" s="208"/>
      <c r="CNS2" s="208"/>
      <c r="CNT2" s="208"/>
      <c r="CNU2" s="208"/>
      <c r="CNV2" s="208"/>
      <c r="CNW2" s="208"/>
      <c r="CNX2" s="208"/>
      <c r="CNY2" s="208"/>
      <c r="CNZ2" s="208"/>
      <c r="COA2" s="208"/>
      <c r="COB2" s="208"/>
      <c r="COC2" s="208"/>
      <c r="COD2" s="208"/>
      <c r="COE2" s="208"/>
      <c r="COF2" s="208"/>
      <c r="COG2" s="208"/>
      <c r="COH2" s="208"/>
      <c r="COI2" s="208"/>
      <c r="COJ2" s="208"/>
      <c r="COK2" s="208"/>
      <c r="COL2" s="208"/>
      <c r="COM2" s="208"/>
      <c r="CON2" s="208"/>
      <c r="COO2" s="208"/>
      <c r="COP2" s="208"/>
      <c r="COQ2" s="208"/>
      <c r="COR2" s="208"/>
      <c r="COS2" s="208"/>
      <c r="COT2" s="208"/>
      <c r="COU2" s="208"/>
      <c r="COV2" s="208"/>
      <c r="COW2" s="208"/>
      <c r="COX2" s="208"/>
      <c r="COY2" s="208"/>
      <c r="COZ2" s="208"/>
      <c r="CPA2" s="208"/>
      <c r="CPB2" s="208"/>
      <c r="CPC2" s="208"/>
      <c r="CPD2" s="208"/>
      <c r="CPE2" s="208"/>
      <c r="CPF2" s="208"/>
      <c r="CPG2" s="208"/>
      <c r="CPH2" s="208"/>
      <c r="CPI2" s="208"/>
      <c r="CPJ2" s="208"/>
      <c r="CPK2" s="208"/>
      <c r="CPL2" s="208"/>
      <c r="CPM2" s="208"/>
      <c r="CPN2" s="208"/>
      <c r="CPO2" s="208"/>
      <c r="CPP2" s="208"/>
      <c r="CPQ2" s="208"/>
      <c r="CPR2" s="208"/>
      <c r="CPS2" s="208"/>
      <c r="CPT2" s="208"/>
      <c r="CPU2" s="208"/>
      <c r="CPV2" s="208"/>
      <c r="CPW2" s="208"/>
      <c r="CPX2" s="208"/>
      <c r="CPY2" s="208"/>
      <c r="CPZ2" s="208"/>
      <c r="CQA2" s="208"/>
      <c r="CQB2" s="208"/>
      <c r="CQC2" s="208"/>
      <c r="CQD2" s="208"/>
      <c r="CQE2" s="208"/>
      <c r="CQF2" s="208"/>
      <c r="CQG2" s="208"/>
      <c r="CQH2" s="208"/>
      <c r="CQI2" s="208"/>
      <c r="CQJ2" s="208"/>
      <c r="CQK2" s="208"/>
      <c r="CQL2" s="208"/>
      <c r="CQM2" s="208"/>
      <c r="CQN2" s="208"/>
      <c r="CQO2" s="208"/>
      <c r="CQP2" s="208"/>
      <c r="CQQ2" s="208"/>
      <c r="CQR2" s="208"/>
      <c r="CQS2" s="208"/>
      <c r="CQT2" s="208"/>
      <c r="CQU2" s="208"/>
      <c r="CQV2" s="208"/>
      <c r="CQW2" s="208"/>
      <c r="CQX2" s="208"/>
      <c r="CQY2" s="208"/>
      <c r="CQZ2" s="208"/>
      <c r="CRA2" s="208"/>
      <c r="CRB2" s="208"/>
      <c r="CRC2" s="208"/>
      <c r="CRD2" s="208"/>
      <c r="CRE2" s="208"/>
      <c r="CRF2" s="208"/>
      <c r="CRG2" s="208"/>
      <c r="CRH2" s="208"/>
      <c r="CRI2" s="208"/>
      <c r="CRJ2" s="208"/>
      <c r="CRK2" s="208"/>
      <c r="CRL2" s="208"/>
      <c r="CRM2" s="208"/>
      <c r="CRN2" s="208"/>
      <c r="CRO2" s="208"/>
      <c r="CRP2" s="208"/>
      <c r="CRQ2" s="208"/>
      <c r="CRR2" s="208"/>
      <c r="CRS2" s="208"/>
      <c r="CRT2" s="208"/>
      <c r="CRU2" s="208"/>
      <c r="CRV2" s="208"/>
      <c r="CRW2" s="208"/>
      <c r="CRX2" s="208"/>
      <c r="CRY2" s="208"/>
      <c r="CRZ2" s="208"/>
      <c r="CSA2" s="208"/>
      <c r="CSB2" s="208"/>
      <c r="CSC2" s="208"/>
      <c r="CSD2" s="208"/>
      <c r="CSE2" s="208"/>
      <c r="CSF2" s="208"/>
      <c r="CSG2" s="208"/>
      <c r="CSH2" s="208"/>
      <c r="CSI2" s="208"/>
      <c r="CSJ2" s="208"/>
      <c r="CSK2" s="208"/>
      <c r="CSL2" s="208"/>
      <c r="CSM2" s="208"/>
      <c r="CSN2" s="208"/>
      <c r="CSO2" s="208"/>
      <c r="CSP2" s="208"/>
      <c r="CSQ2" s="208"/>
      <c r="CSR2" s="208"/>
      <c r="CSS2" s="208"/>
      <c r="CST2" s="208"/>
      <c r="CSU2" s="208"/>
      <c r="CSV2" s="208"/>
      <c r="CSW2" s="208"/>
      <c r="CSX2" s="208"/>
      <c r="CSY2" s="208"/>
      <c r="CSZ2" s="208"/>
      <c r="CTA2" s="208"/>
      <c r="CTB2" s="208"/>
      <c r="CTC2" s="208"/>
      <c r="CTD2" s="208"/>
      <c r="CTE2" s="208"/>
      <c r="CTF2" s="208"/>
      <c r="CTG2" s="208"/>
      <c r="CTH2" s="208"/>
      <c r="CTI2" s="208"/>
      <c r="CTJ2" s="208"/>
      <c r="CTK2" s="208"/>
      <c r="CTL2" s="208"/>
      <c r="CTM2" s="208"/>
      <c r="CTN2" s="208"/>
      <c r="CTO2" s="208"/>
      <c r="CTP2" s="208"/>
      <c r="CTQ2" s="208"/>
      <c r="CTR2" s="208"/>
      <c r="CTS2" s="208"/>
      <c r="CTT2" s="208"/>
      <c r="CTU2" s="208"/>
      <c r="CTV2" s="208"/>
      <c r="CTW2" s="208"/>
      <c r="CTX2" s="208"/>
      <c r="CTY2" s="208"/>
      <c r="CTZ2" s="208"/>
      <c r="CUA2" s="208"/>
      <c r="CUB2" s="208"/>
      <c r="CUC2" s="208"/>
      <c r="CUD2" s="208"/>
      <c r="CUE2" s="208"/>
      <c r="CUF2" s="208"/>
      <c r="CUG2" s="208"/>
      <c r="CUH2" s="208"/>
      <c r="CUI2" s="208"/>
      <c r="CUJ2" s="208"/>
      <c r="CUK2" s="208"/>
      <c r="CUL2" s="208"/>
      <c r="CUM2" s="208"/>
      <c r="CUN2" s="208"/>
      <c r="CUO2" s="208"/>
      <c r="CUP2" s="208"/>
      <c r="CUQ2" s="208"/>
      <c r="CUR2" s="208"/>
      <c r="CUS2" s="208"/>
      <c r="CUT2" s="208"/>
      <c r="CUU2" s="208"/>
      <c r="CUV2" s="208"/>
      <c r="CUW2" s="208"/>
      <c r="CUX2" s="208"/>
      <c r="CUY2" s="208"/>
      <c r="CUZ2" s="208"/>
      <c r="CVA2" s="208"/>
      <c r="CVB2" s="208"/>
      <c r="CVC2" s="208"/>
      <c r="CVD2" s="208"/>
      <c r="CVE2" s="208"/>
      <c r="CVF2" s="208"/>
      <c r="CVG2" s="208"/>
      <c r="CVH2" s="208"/>
      <c r="CVI2" s="208"/>
      <c r="CVJ2" s="208"/>
      <c r="CVK2" s="208"/>
      <c r="CVL2" s="208"/>
      <c r="CVM2" s="208"/>
      <c r="CVN2" s="208"/>
      <c r="CVO2" s="208"/>
      <c r="CVP2" s="208"/>
      <c r="CVQ2" s="208"/>
      <c r="CVR2" s="208"/>
      <c r="CVS2" s="208"/>
      <c r="CVT2" s="208"/>
      <c r="CVU2" s="208"/>
      <c r="CVV2" s="208"/>
      <c r="CVW2" s="208"/>
      <c r="CVX2" s="208"/>
      <c r="CVY2" s="208"/>
      <c r="CVZ2" s="208"/>
      <c r="CWA2" s="208"/>
      <c r="CWB2" s="208"/>
      <c r="CWC2" s="208"/>
      <c r="CWD2" s="208"/>
      <c r="CWE2" s="208"/>
      <c r="CWF2" s="208"/>
      <c r="CWG2" s="208"/>
      <c r="CWH2" s="208"/>
      <c r="CWI2" s="208"/>
      <c r="CWJ2" s="208"/>
      <c r="CWK2" s="208"/>
      <c r="CWL2" s="208"/>
      <c r="CWM2" s="208"/>
      <c r="CWN2" s="208"/>
      <c r="CWO2" s="208"/>
      <c r="CWP2" s="208"/>
      <c r="CWQ2" s="208"/>
      <c r="CWR2" s="208"/>
      <c r="CWS2" s="208"/>
      <c r="CWT2" s="208"/>
      <c r="CWU2" s="208"/>
      <c r="CWV2" s="208"/>
      <c r="CWW2" s="208"/>
      <c r="CWX2" s="208"/>
      <c r="CWY2" s="208"/>
      <c r="CWZ2" s="208"/>
      <c r="CXA2" s="208"/>
      <c r="CXB2" s="208"/>
      <c r="CXC2" s="208"/>
      <c r="CXD2" s="208"/>
      <c r="CXE2" s="208"/>
      <c r="CXF2" s="208"/>
      <c r="CXG2" s="208"/>
      <c r="CXH2" s="208"/>
      <c r="CXI2" s="208"/>
      <c r="CXJ2" s="208"/>
      <c r="CXK2" s="208"/>
      <c r="CXL2" s="208"/>
      <c r="CXM2" s="208"/>
      <c r="CXN2" s="208"/>
      <c r="CXO2" s="208"/>
      <c r="CXP2" s="208"/>
      <c r="CXQ2" s="208"/>
      <c r="CXR2" s="208"/>
      <c r="CXS2" s="208"/>
      <c r="CXT2" s="208"/>
      <c r="CXU2" s="208"/>
      <c r="CXV2" s="208"/>
      <c r="CXW2" s="208"/>
      <c r="CXX2" s="208"/>
      <c r="CXY2" s="208"/>
      <c r="CXZ2" s="208"/>
      <c r="CYA2" s="208"/>
      <c r="CYB2" s="208"/>
      <c r="CYC2" s="208"/>
      <c r="CYD2" s="208"/>
      <c r="CYE2" s="208"/>
      <c r="CYF2" s="208"/>
      <c r="CYG2" s="208"/>
      <c r="CYH2" s="208"/>
      <c r="CYI2" s="208"/>
      <c r="CYJ2" s="208"/>
      <c r="CYK2" s="208"/>
      <c r="CYL2" s="208"/>
      <c r="CYM2" s="208"/>
      <c r="CYN2" s="208"/>
      <c r="CYO2" s="208"/>
      <c r="CYP2" s="208"/>
      <c r="CYQ2" s="208"/>
      <c r="CYR2" s="208"/>
      <c r="CYS2" s="208"/>
      <c r="CYT2" s="208"/>
      <c r="CYU2" s="208"/>
      <c r="CYV2" s="208"/>
      <c r="CYW2" s="208"/>
      <c r="CYX2" s="208"/>
      <c r="CYY2" s="208"/>
      <c r="CYZ2" s="208"/>
      <c r="CZA2" s="208"/>
      <c r="CZB2" s="208"/>
      <c r="CZC2" s="208"/>
      <c r="CZD2" s="208"/>
      <c r="CZE2" s="208"/>
      <c r="CZF2" s="208"/>
      <c r="CZG2" s="208"/>
      <c r="CZH2" s="208"/>
      <c r="CZI2" s="208"/>
      <c r="CZJ2" s="208"/>
      <c r="CZK2" s="208"/>
      <c r="CZL2" s="208"/>
      <c r="CZM2" s="208"/>
      <c r="CZN2" s="208"/>
      <c r="CZO2" s="208"/>
      <c r="CZP2" s="208"/>
      <c r="CZQ2" s="208"/>
      <c r="CZR2" s="208"/>
      <c r="CZS2" s="208"/>
      <c r="CZT2" s="208"/>
      <c r="CZU2" s="208"/>
      <c r="CZV2" s="208"/>
      <c r="CZW2" s="208"/>
      <c r="CZX2" s="208"/>
      <c r="CZY2" s="208"/>
      <c r="CZZ2" s="208"/>
      <c r="DAA2" s="208"/>
      <c r="DAB2" s="208"/>
      <c r="DAC2" s="208"/>
      <c r="DAD2" s="208"/>
      <c r="DAE2" s="208"/>
      <c r="DAF2" s="208"/>
      <c r="DAG2" s="208"/>
      <c r="DAH2" s="208"/>
      <c r="DAI2" s="208"/>
      <c r="DAJ2" s="208"/>
      <c r="DAK2" s="208"/>
      <c r="DAL2" s="208"/>
      <c r="DAM2" s="208"/>
      <c r="DAN2" s="208"/>
      <c r="DAO2" s="208"/>
      <c r="DAP2" s="208"/>
      <c r="DAQ2" s="208"/>
      <c r="DAR2" s="208"/>
      <c r="DAS2" s="208"/>
      <c r="DAT2" s="208"/>
      <c r="DAU2" s="208"/>
      <c r="DAV2" s="208"/>
      <c r="DAW2" s="208"/>
      <c r="DAX2" s="208"/>
      <c r="DAY2" s="208"/>
      <c r="DAZ2" s="208"/>
      <c r="DBA2" s="208"/>
      <c r="DBB2" s="208"/>
      <c r="DBC2" s="208"/>
      <c r="DBD2" s="208"/>
      <c r="DBE2" s="208"/>
      <c r="DBF2" s="208"/>
      <c r="DBG2" s="208"/>
      <c r="DBH2" s="208"/>
      <c r="DBI2" s="208"/>
      <c r="DBJ2" s="208"/>
      <c r="DBK2" s="208"/>
      <c r="DBL2" s="208"/>
      <c r="DBM2" s="208"/>
      <c r="DBN2" s="208"/>
      <c r="DBO2" s="208"/>
      <c r="DBP2" s="208"/>
      <c r="DBQ2" s="208"/>
      <c r="DBR2" s="208"/>
      <c r="DBS2" s="208"/>
      <c r="DBT2" s="208"/>
      <c r="DBU2" s="208"/>
      <c r="DBV2" s="208"/>
      <c r="DBW2" s="208"/>
      <c r="DBX2" s="208"/>
      <c r="DBY2" s="208"/>
      <c r="DBZ2" s="208"/>
      <c r="DCA2" s="208"/>
      <c r="DCB2" s="208"/>
      <c r="DCC2" s="208"/>
      <c r="DCD2" s="208"/>
      <c r="DCE2" s="208"/>
      <c r="DCF2" s="208"/>
      <c r="DCG2" s="208"/>
      <c r="DCH2" s="208"/>
      <c r="DCI2" s="208"/>
      <c r="DCJ2" s="208"/>
      <c r="DCK2" s="208"/>
      <c r="DCL2" s="208"/>
      <c r="DCM2" s="208"/>
      <c r="DCN2" s="208"/>
      <c r="DCO2" s="208"/>
      <c r="DCP2" s="208"/>
      <c r="DCQ2" s="208"/>
      <c r="DCR2" s="208"/>
      <c r="DCS2" s="208"/>
      <c r="DCT2" s="208"/>
      <c r="DCU2" s="208"/>
      <c r="DCV2" s="208"/>
      <c r="DCW2" s="208"/>
      <c r="DCX2" s="208"/>
      <c r="DCY2" s="208"/>
      <c r="DCZ2" s="208"/>
      <c r="DDA2" s="208"/>
      <c r="DDB2" s="208"/>
      <c r="DDC2" s="208"/>
      <c r="DDD2" s="208"/>
      <c r="DDE2" s="208"/>
      <c r="DDF2" s="208"/>
      <c r="DDG2" s="208"/>
      <c r="DDH2" s="208"/>
      <c r="DDI2" s="208"/>
      <c r="DDJ2" s="208"/>
      <c r="DDK2" s="208"/>
      <c r="DDL2" s="208"/>
      <c r="DDM2" s="208"/>
      <c r="DDN2" s="208"/>
      <c r="DDO2" s="208"/>
      <c r="DDP2" s="208"/>
      <c r="DDQ2" s="208"/>
      <c r="DDR2" s="208"/>
      <c r="DDS2" s="208"/>
      <c r="DDT2" s="208"/>
      <c r="DDU2" s="208"/>
      <c r="DDV2" s="208"/>
      <c r="DDW2" s="208"/>
      <c r="DDX2" s="208"/>
      <c r="DDY2" s="208"/>
      <c r="DDZ2" s="208"/>
      <c r="DEA2" s="208"/>
      <c r="DEB2" s="208"/>
      <c r="DEC2" s="208"/>
      <c r="DED2" s="208"/>
      <c r="DEE2" s="208"/>
      <c r="DEF2" s="208"/>
      <c r="DEG2" s="208"/>
      <c r="DEH2" s="208"/>
      <c r="DEI2" s="208"/>
      <c r="DEJ2" s="208"/>
      <c r="DEK2" s="208"/>
      <c r="DEL2" s="208"/>
      <c r="DEM2" s="208"/>
      <c r="DEN2" s="208"/>
      <c r="DEO2" s="208"/>
      <c r="DEP2" s="208"/>
      <c r="DEQ2" s="208"/>
      <c r="DER2" s="208"/>
      <c r="DES2" s="208"/>
      <c r="DET2" s="208"/>
      <c r="DEU2" s="208"/>
      <c r="DEV2" s="208"/>
      <c r="DEW2" s="208"/>
      <c r="DEX2" s="208"/>
      <c r="DEY2" s="208"/>
      <c r="DEZ2" s="208"/>
      <c r="DFA2" s="208"/>
      <c r="DFB2" s="208"/>
      <c r="DFC2" s="208"/>
      <c r="DFD2" s="208"/>
      <c r="DFE2" s="208"/>
      <c r="DFF2" s="208"/>
      <c r="DFG2" s="208"/>
      <c r="DFH2" s="208"/>
      <c r="DFI2" s="208"/>
      <c r="DFJ2" s="208"/>
      <c r="DFK2" s="208"/>
      <c r="DFL2" s="208"/>
      <c r="DFM2" s="208"/>
      <c r="DFN2" s="208"/>
      <c r="DFO2" s="208"/>
      <c r="DFP2" s="208"/>
      <c r="DFQ2" s="208"/>
      <c r="DFR2" s="208"/>
      <c r="DFS2" s="208"/>
      <c r="DFT2" s="208"/>
      <c r="DFU2" s="208"/>
      <c r="DFV2" s="208"/>
      <c r="DFW2" s="208"/>
      <c r="DFX2" s="208"/>
      <c r="DFY2" s="208"/>
      <c r="DFZ2" s="208"/>
      <c r="DGA2" s="208"/>
      <c r="DGB2" s="208"/>
      <c r="DGC2" s="208"/>
      <c r="DGD2" s="208"/>
      <c r="DGE2" s="208"/>
      <c r="DGF2" s="208"/>
      <c r="DGG2" s="208"/>
      <c r="DGH2" s="208"/>
      <c r="DGI2" s="208"/>
      <c r="DGJ2" s="208"/>
      <c r="DGK2" s="208"/>
      <c r="DGL2" s="208"/>
      <c r="DGM2" s="208"/>
      <c r="DGN2" s="208"/>
      <c r="DGO2" s="208"/>
      <c r="DGP2" s="208"/>
      <c r="DGQ2" s="208"/>
      <c r="DGR2" s="208"/>
      <c r="DGS2" s="208"/>
      <c r="DGT2" s="208"/>
      <c r="DGU2" s="208"/>
      <c r="DGV2" s="208"/>
      <c r="DGW2" s="208"/>
      <c r="DGX2" s="208"/>
      <c r="DGY2" s="208"/>
      <c r="DGZ2" s="208"/>
      <c r="DHA2" s="208"/>
      <c r="DHB2" s="208"/>
      <c r="DHC2" s="208"/>
      <c r="DHD2" s="208"/>
      <c r="DHE2" s="208"/>
      <c r="DHF2" s="208"/>
      <c r="DHG2" s="208"/>
      <c r="DHH2" s="208"/>
      <c r="DHI2" s="208"/>
      <c r="DHJ2" s="208"/>
      <c r="DHK2" s="208"/>
      <c r="DHL2" s="208"/>
      <c r="DHM2" s="208"/>
      <c r="DHN2" s="208"/>
      <c r="DHO2" s="208"/>
      <c r="DHP2" s="208"/>
      <c r="DHQ2" s="208"/>
      <c r="DHR2" s="208"/>
      <c r="DHS2" s="208"/>
      <c r="DHT2" s="208"/>
      <c r="DHU2" s="208"/>
      <c r="DHV2" s="208"/>
      <c r="DHW2" s="208"/>
      <c r="DHX2" s="208"/>
      <c r="DHY2" s="208"/>
      <c r="DHZ2" s="208"/>
      <c r="DIA2" s="208"/>
      <c r="DIB2" s="208"/>
      <c r="DIC2" s="208"/>
      <c r="DID2" s="208"/>
      <c r="DIE2" s="208"/>
      <c r="DIF2" s="208"/>
      <c r="DIG2" s="208"/>
      <c r="DIH2" s="208"/>
      <c r="DII2" s="208"/>
      <c r="DIJ2" s="208"/>
      <c r="DIK2" s="208"/>
      <c r="DIL2" s="208"/>
      <c r="DIM2" s="208"/>
      <c r="DIN2" s="208"/>
      <c r="DIO2" s="208"/>
      <c r="DIP2" s="208"/>
      <c r="DIQ2" s="208"/>
      <c r="DIR2" s="208"/>
      <c r="DIS2" s="208"/>
      <c r="DIT2" s="208"/>
      <c r="DIU2" s="208"/>
      <c r="DIV2" s="208"/>
      <c r="DIW2" s="208"/>
      <c r="DIX2" s="208"/>
      <c r="DIY2" s="208"/>
      <c r="DIZ2" s="208"/>
      <c r="DJA2" s="208"/>
      <c r="DJB2" s="208"/>
      <c r="DJC2" s="208"/>
      <c r="DJD2" s="208"/>
      <c r="DJE2" s="208"/>
      <c r="DJF2" s="208"/>
      <c r="DJG2" s="208"/>
      <c r="DJH2" s="208"/>
      <c r="DJI2" s="208"/>
      <c r="DJJ2" s="208"/>
      <c r="DJK2" s="208"/>
      <c r="DJL2" s="208"/>
      <c r="DJM2" s="208"/>
      <c r="DJN2" s="208"/>
      <c r="DJO2" s="208"/>
      <c r="DJP2" s="208"/>
      <c r="DJQ2" s="208"/>
      <c r="DJR2" s="208"/>
      <c r="DJS2" s="208"/>
      <c r="DJT2" s="208"/>
      <c r="DJU2" s="208"/>
      <c r="DJV2" s="208"/>
      <c r="DJW2" s="208"/>
      <c r="DJX2" s="208"/>
      <c r="DJY2" s="208"/>
      <c r="DJZ2" s="208"/>
      <c r="DKA2" s="208"/>
      <c r="DKB2" s="208"/>
      <c r="DKC2" s="208"/>
      <c r="DKD2" s="208"/>
      <c r="DKE2" s="208"/>
      <c r="DKF2" s="208"/>
      <c r="DKG2" s="208"/>
      <c r="DKH2" s="208"/>
      <c r="DKI2" s="208"/>
      <c r="DKJ2" s="208"/>
      <c r="DKK2" s="208"/>
      <c r="DKL2" s="208"/>
      <c r="DKM2" s="208"/>
      <c r="DKN2" s="208"/>
      <c r="DKO2" s="208"/>
      <c r="DKP2" s="208"/>
      <c r="DKQ2" s="208"/>
      <c r="DKR2" s="208"/>
      <c r="DKS2" s="208"/>
      <c r="DKT2" s="208"/>
      <c r="DKU2" s="208"/>
      <c r="DKV2" s="208"/>
      <c r="DKW2" s="208"/>
      <c r="DKX2" s="208"/>
      <c r="DKY2" s="208"/>
      <c r="DKZ2" s="208"/>
      <c r="DLA2" s="208"/>
      <c r="DLB2" s="208"/>
      <c r="DLC2" s="208"/>
      <c r="DLD2" s="208"/>
      <c r="DLE2" s="208"/>
      <c r="DLF2" s="208"/>
      <c r="DLG2" s="208"/>
      <c r="DLH2" s="208"/>
      <c r="DLI2" s="208"/>
      <c r="DLJ2" s="208"/>
      <c r="DLK2" s="208"/>
      <c r="DLL2" s="208"/>
      <c r="DLM2" s="208"/>
      <c r="DLN2" s="208"/>
      <c r="DLO2" s="208"/>
      <c r="DLP2" s="208"/>
      <c r="DLQ2" s="208"/>
      <c r="DLR2" s="208"/>
      <c r="DLS2" s="208"/>
      <c r="DLT2" s="208"/>
      <c r="DLU2" s="208"/>
      <c r="DLV2" s="208"/>
      <c r="DLW2" s="208"/>
      <c r="DLX2" s="208"/>
      <c r="DLY2" s="208"/>
      <c r="DLZ2" s="208"/>
      <c r="DMA2" s="208"/>
      <c r="DMB2" s="208"/>
      <c r="DMC2" s="208"/>
      <c r="DMD2" s="208"/>
      <c r="DME2" s="208"/>
      <c r="DMF2" s="208"/>
      <c r="DMG2" s="208"/>
      <c r="DMH2" s="208"/>
      <c r="DMI2" s="208"/>
      <c r="DMJ2" s="208"/>
      <c r="DMK2" s="208"/>
      <c r="DML2" s="208"/>
      <c r="DMM2" s="208"/>
      <c r="DMN2" s="208"/>
      <c r="DMO2" s="208"/>
      <c r="DMP2" s="208"/>
      <c r="DMQ2" s="208"/>
      <c r="DMR2" s="208"/>
      <c r="DMS2" s="208"/>
      <c r="DMT2" s="208"/>
      <c r="DMU2" s="208"/>
      <c r="DMV2" s="208"/>
      <c r="DMW2" s="208"/>
      <c r="DMX2" s="208"/>
      <c r="DMY2" s="208"/>
      <c r="DMZ2" s="208"/>
      <c r="DNA2" s="208"/>
      <c r="DNB2" s="208"/>
      <c r="DNC2" s="208"/>
      <c r="DND2" s="208"/>
      <c r="DNE2" s="208"/>
      <c r="DNF2" s="208"/>
      <c r="DNG2" s="208"/>
      <c r="DNH2" s="208"/>
      <c r="DNI2" s="208"/>
      <c r="DNJ2" s="208"/>
      <c r="DNK2" s="208"/>
      <c r="DNL2" s="208"/>
      <c r="DNM2" s="208"/>
      <c r="DNN2" s="208"/>
      <c r="DNO2" s="208"/>
      <c r="DNP2" s="208"/>
      <c r="DNQ2" s="208"/>
      <c r="DNR2" s="208"/>
      <c r="DNS2" s="208"/>
      <c r="DNT2" s="208"/>
      <c r="DNU2" s="208"/>
      <c r="DNV2" s="208"/>
      <c r="DNW2" s="208"/>
      <c r="DNX2" s="208"/>
      <c r="DNY2" s="208"/>
      <c r="DNZ2" s="208"/>
      <c r="DOA2" s="208"/>
      <c r="DOB2" s="208"/>
      <c r="DOC2" s="208"/>
      <c r="DOD2" s="208"/>
      <c r="DOE2" s="208"/>
      <c r="DOF2" s="208"/>
      <c r="DOG2" s="208"/>
      <c r="DOH2" s="208"/>
      <c r="DOI2" s="208"/>
      <c r="DOJ2" s="208"/>
      <c r="DOK2" s="208"/>
      <c r="DOL2" s="208"/>
      <c r="DOM2" s="208"/>
      <c r="DON2" s="208"/>
      <c r="DOO2" s="208"/>
      <c r="DOP2" s="208"/>
      <c r="DOQ2" s="208"/>
      <c r="DOR2" s="208"/>
      <c r="DOS2" s="208"/>
      <c r="DOT2" s="208"/>
      <c r="DOU2" s="208"/>
      <c r="DOV2" s="208"/>
      <c r="DOW2" s="208"/>
      <c r="DOX2" s="208"/>
      <c r="DOY2" s="208"/>
      <c r="DOZ2" s="208"/>
      <c r="DPA2" s="208"/>
      <c r="DPB2" s="208"/>
      <c r="DPC2" s="208"/>
      <c r="DPD2" s="208"/>
      <c r="DPE2" s="208"/>
      <c r="DPF2" s="208"/>
      <c r="DPG2" s="208"/>
      <c r="DPH2" s="208"/>
      <c r="DPI2" s="208"/>
      <c r="DPJ2" s="208"/>
      <c r="DPK2" s="208"/>
      <c r="DPL2" s="208"/>
      <c r="DPM2" s="208"/>
      <c r="DPN2" s="208"/>
      <c r="DPO2" s="208"/>
      <c r="DPP2" s="208"/>
      <c r="DPQ2" s="208"/>
      <c r="DPR2" s="208"/>
      <c r="DPS2" s="208"/>
      <c r="DPT2" s="208"/>
      <c r="DPU2" s="208"/>
      <c r="DPV2" s="208"/>
      <c r="DPW2" s="208"/>
      <c r="DPX2" s="208"/>
      <c r="DPY2" s="208"/>
      <c r="DPZ2" s="208"/>
      <c r="DQA2" s="208"/>
      <c r="DQB2" s="208"/>
      <c r="DQC2" s="208"/>
      <c r="DQD2" s="208"/>
      <c r="DQE2" s="208"/>
      <c r="DQF2" s="208"/>
      <c r="DQG2" s="208"/>
      <c r="DQH2" s="208"/>
      <c r="DQI2" s="208"/>
      <c r="DQJ2" s="208"/>
      <c r="DQK2" s="208"/>
      <c r="DQL2" s="208"/>
      <c r="DQM2" s="208"/>
      <c r="DQN2" s="208"/>
      <c r="DQO2" s="208"/>
      <c r="DQP2" s="208"/>
      <c r="DQQ2" s="208"/>
      <c r="DQR2" s="208"/>
      <c r="DQS2" s="208"/>
      <c r="DQT2" s="208"/>
      <c r="DQU2" s="208"/>
      <c r="DQV2" s="208"/>
      <c r="DQW2" s="208"/>
      <c r="DQX2" s="208"/>
      <c r="DQY2" s="208"/>
      <c r="DQZ2" s="208"/>
      <c r="DRA2" s="208"/>
      <c r="DRB2" s="208"/>
      <c r="DRC2" s="208"/>
      <c r="DRD2" s="208"/>
      <c r="DRE2" s="208"/>
      <c r="DRF2" s="208"/>
      <c r="DRG2" s="208"/>
      <c r="DRH2" s="208"/>
      <c r="DRI2" s="208"/>
      <c r="DRJ2" s="208"/>
      <c r="DRK2" s="208"/>
      <c r="DRL2" s="208"/>
      <c r="DRM2" s="208"/>
      <c r="DRN2" s="208"/>
      <c r="DRO2" s="208"/>
      <c r="DRP2" s="208"/>
      <c r="DRQ2" s="208"/>
      <c r="DRR2" s="208"/>
      <c r="DRS2" s="208"/>
      <c r="DRT2" s="208"/>
      <c r="DRU2" s="208"/>
      <c r="DRV2" s="208"/>
      <c r="DRW2" s="208"/>
      <c r="DRX2" s="208"/>
      <c r="DRY2" s="208"/>
      <c r="DRZ2" s="208"/>
      <c r="DSA2" s="208"/>
      <c r="DSB2" s="208"/>
      <c r="DSC2" s="208"/>
      <c r="DSD2" s="208"/>
      <c r="DSE2" s="208"/>
      <c r="DSF2" s="208"/>
      <c r="DSG2" s="208"/>
      <c r="DSH2" s="208"/>
      <c r="DSI2" s="208"/>
      <c r="DSJ2" s="208"/>
      <c r="DSK2" s="208"/>
      <c r="DSL2" s="208"/>
      <c r="DSM2" s="208"/>
      <c r="DSN2" s="208"/>
      <c r="DSO2" s="208"/>
      <c r="DSP2" s="208"/>
      <c r="DSQ2" s="208"/>
      <c r="DSR2" s="208"/>
      <c r="DSS2" s="208"/>
      <c r="DST2" s="208"/>
      <c r="DSU2" s="208"/>
      <c r="DSV2" s="208"/>
      <c r="DSW2" s="208"/>
      <c r="DSX2" s="208"/>
      <c r="DSY2" s="208"/>
      <c r="DSZ2" s="208"/>
      <c r="DTA2" s="208"/>
      <c r="DTB2" s="208"/>
      <c r="DTC2" s="208"/>
      <c r="DTD2" s="208"/>
      <c r="DTE2" s="208"/>
      <c r="DTF2" s="208"/>
      <c r="DTG2" s="208"/>
      <c r="DTH2" s="208"/>
      <c r="DTI2" s="208"/>
      <c r="DTJ2" s="208"/>
      <c r="DTK2" s="208"/>
      <c r="DTL2" s="208"/>
      <c r="DTM2" s="208"/>
      <c r="DTN2" s="208"/>
      <c r="DTO2" s="208"/>
      <c r="DTP2" s="208"/>
      <c r="DTQ2" s="208"/>
      <c r="DTR2" s="208"/>
      <c r="DTS2" s="208"/>
      <c r="DTT2" s="208"/>
      <c r="DTU2" s="208"/>
      <c r="DTV2" s="208"/>
      <c r="DTW2" s="208"/>
      <c r="DTX2" s="208"/>
      <c r="DTY2" s="208"/>
      <c r="DTZ2" s="208"/>
      <c r="DUA2" s="208"/>
      <c r="DUB2" s="208"/>
      <c r="DUC2" s="208"/>
      <c r="DUD2" s="208"/>
      <c r="DUE2" s="208"/>
      <c r="DUF2" s="208"/>
      <c r="DUG2" s="208"/>
      <c r="DUH2" s="208"/>
      <c r="DUI2" s="208"/>
      <c r="DUJ2" s="208"/>
      <c r="DUK2" s="208"/>
      <c r="DUL2" s="208"/>
      <c r="DUM2" s="208"/>
      <c r="DUN2" s="208"/>
      <c r="DUO2" s="208"/>
      <c r="DUP2" s="208"/>
      <c r="DUQ2" s="208"/>
      <c r="DUR2" s="208"/>
      <c r="DUS2" s="208"/>
      <c r="DUT2" s="208"/>
      <c r="DUU2" s="208"/>
      <c r="DUV2" s="208"/>
      <c r="DUW2" s="208"/>
      <c r="DUX2" s="208"/>
      <c r="DUY2" s="208"/>
      <c r="DUZ2" s="208"/>
      <c r="DVA2" s="208"/>
      <c r="DVB2" s="208"/>
      <c r="DVC2" s="208"/>
      <c r="DVD2" s="208"/>
      <c r="DVE2" s="208"/>
      <c r="DVF2" s="208"/>
      <c r="DVG2" s="208"/>
      <c r="DVH2" s="208"/>
      <c r="DVI2" s="208"/>
      <c r="DVJ2" s="208"/>
      <c r="DVK2" s="208"/>
      <c r="DVL2" s="208"/>
      <c r="DVM2" s="208"/>
      <c r="DVN2" s="208"/>
      <c r="DVO2" s="208"/>
      <c r="DVP2" s="208"/>
      <c r="DVQ2" s="208"/>
      <c r="DVR2" s="208"/>
      <c r="DVS2" s="208"/>
      <c r="DVT2" s="208"/>
      <c r="DVU2" s="208"/>
      <c r="DVV2" s="208"/>
      <c r="DVW2" s="208"/>
      <c r="DVX2" s="208"/>
      <c r="DVY2" s="208"/>
      <c r="DVZ2" s="208"/>
      <c r="DWA2" s="208"/>
      <c r="DWB2" s="208"/>
      <c r="DWC2" s="208"/>
      <c r="DWD2" s="208"/>
      <c r="DWE2" s="208"/>
      <c r="DWF2" s="208"/>
      <c r="DWG2" s="208"/>
      <c r="DWH2" s="208"/>
      <c r="DWI2" s="208"/>
      <c r="DWJ2" s="208"/>
      <c r="DWK2" s="208"/>
      <c r="DWL2" s="208"/>
      <c r="DWM2" s="208"/>
      <c r="DWN2" s="208"/>
      <c r="DWO2" s="208"/>
      <c r="DWP2" s="208"/>
      <c r="DWQ2" s="208"/>
      <c r="DWR2" s="208"/>
      <c r="DWS2" s="208"/>
      <c r="DWT2" s="208"/>
      <c r="DWU2" s="208"/>
      <c r="DWV2" s="208"/>
      <c r="DWW2" s="208"/>
      <c r="DWX2" s="208"/>
      <c r="DWY2" s="208"/>
      <c r="DWZ2" s="208"/>
      <c r="DXA2" s="208"/>
      <c r="DXB2" s="208"/>
      <c r="DXC2" s="208"/>
      <c r="DXD2" s="208"/>
      <c r="DXE2" s="208"/>
      <c r="DXF2" s="208"/>
      <c r="DXG2" s="208"/>
      <c r="DXH2" s="208"/>
      <c r="DXI2" s="208"/>
      <c r="DXJ2" s="208"/>
      <c r="DXK2" s="208"/>
      <c r="DXL2" s="208"/>
      <c r="DXM2" s="208"/>
      <c r="DXN2" s="208"/>
      <c r="DXO2" s="208"/>
      <c r="DXP2" s="208"/>
      <c r="DXQ2" s="208"/>
      <c r="DXR2" s="208"/>
      <c r="DXS2" s="208"/>
      <c r="DXT2" s="208"/>
      <c r="DXU2" s="208"/>
      <c r="DXV2" s="208"/>
      <c r="DXW2" s="208"/>
      <c r="DXX2" s="208"/>
      <c r="DXY2" s="208"/>
      <c r="DXZ2" s="208"/>
      <c r="DYA2" s="208"/>
      <c r="DYB2" s="208"/>
      <c r="DYC2" s="208"/>
      <c r="DYD2" s="208"/>
      <c r="DYE2" s="208"/>
      <c r="DYF2" s="208"/>
      <c r="DYG2" s="208"/>
      <c r="DYH2" s="208"/>
      <c r="DYI2" s="208"/>
      <c r="DYJ2" s="208"/>
      <c r="DYK2" s="208"/>
      <c r="DYL2" s="208"/>
      <c r="DYM2" s="208"/>
      <c r="DYN2" s="208"/>
      <c r="DYO2" s="208"/>
      <c r="DYP2" s="208"/>
      <c r="DYQ2" s="208"/>
      <c r="DYR2" s="208"/>
      <c r="DYS2" s="208"/>
      <c r="DYT2" s="208"/>
      <c r="DYU2" s="208"/>
      <c r="DYV2" s="208"/>
      <c r="DYW2" s="208"/>
      <c r="DYX2" s="208"/>
      <c r="DYY2" s="208"/>
      <c r="DYZ2" s="208"/>
      <c r="DZA2" s="208"/>
      <c r="DZB2" s="208"/>
      <c r="DZC2" s="208"/>
      <c r="DZD2" s="208"/>
      <c r="DZE2" s="208"/>
      <c r="DZF2" s="208"/>
      <c r="DZG2" s="208"/>
      <c r="DZH2" s="208"/>
      <c r="DZI2" s="208"/>
      <c r="DZJ2" s="208"/>
      <c r="DZK2" s="208"/>
      <c r="DZL2" s="208"/>
      <c r="DZM2" s="208"/>
      <c r="DZN2" s="208"/>
      <c r="DZO2" s="208"/>
      <c r="DZP2" s="208"/>
      <c r="DZQ2" s="208"/>
      <c r="DZR2" s="208"/>
      <c r="DZS2" s="208"/>
      <c r="DZT2" s="208"/>
      <c r="DZU2" s="208"/>
      <c r="DZV2" s="208"/>
      <c r="DZW2" s="208"/>
      <c r="DZX2" s="208"/>
      <c r="DZY2" s="208"/>
      <c r="DZZ2" s="208"/>
      <c r="EAA2" s="208"/>
      <c r="EAB2" s="208"/>
      <c r="EAC2" s="208"/>
      <c r="EAD2" s="208"/>
      <c r="EAE2" s="208"/>
      <c r="EAF2" s="208"/>
      <c r="EAG2" s="208"/>
      <c r="EAH2" s="208"/>
      <c r="EAI2" s="208"/>
      <c r="EAJ2" s="208"/>
      <c r="EAK2" s="208"/>
      <c r="EAL2" s="208"/>
      <c r="EAM2" s="208"/>
      <c r="EAN2" s="208"/>
      <c r="EAO2" s="208"/>
      <c r="EAP2" s="208"/>
      <c r="EAQ2" s="208"/>
      <c r="EAR2" s="208"/>
      <c r="EAS2" s="208"/>
      <c r="EAT2" s="208"/>
      <c r="EAU2" s="208"/>
      <c r="EAV2" s="208"/>
      <c r="EAW2" s="208"/>
      <c r="EAX2" s="208"/>
      <c r="EAY2" s="208"/>
      <c r="EAZ2" s="208"/>
      <c r="EBA2" s="208"/>
      <c r="EBB2" s="208"/>
      <c r="EBC2" s="208"/>
      <c r="EBD2" s="208"/>
      <c r="EBE2" s="208"/>
      <c r="EBF2" s="208"/>
      <c r="EBG2" s="208"/>
      <c r="EBH2" s="208"/>
      <c r="EBI2" s="208"/>
      <c r="EBJ2" s="208"/>
      <c r="EBK2" s="208"/>
      <c r="EBL2" s="208"/>
      <c r="EBM2" s="208"/>
      <c r="EBN2" s="208"/>
      <c r="EBO2" s="208"/>
      <c r="EBP2" s="208"/>
      <c r="EBQ2" s="208"/>
      <c r="EBR2" s="208"/>
      <c r="EBS2" s="208"/>
      <c r="EBT2" s="208"/>
      <c r="EBU2" s="208"/>
      <c r="EBV2" s="208"/>
      <c r="EBW2" s="208"/>
      <c r="EBX2" s="208"/>
      <c r="EBY2" s="208"/>
      <c r="EBZ2" s="208"/>
      <c r="ECA2" s="208"/>
      <c r="ECB2" s="208"/>
      <c r="ECC2" s="208"/>
      <c r="ECD2" s="208"/>
      <c r="ECE2" s="208"/>
      <c r="ECF2" s="208"/>
      <c r="ECG2" s="208"/>
      <c r="ECH2" s="208"/>
      <c r="ECI2" s="208"/>
      <c r="ECJ2" s="208"/>
      <c r="ECK2" s="208"/>
      <c r="ECL2" s="208"/>
      <c r="ECM2" s="208"/>
      <c r="ECN2" s="208"/>
      <c r="ECO2" s="208"/>
      <c r="ECP2" s="208"/>
      <c r="ECQ2" s="208"/>
      <c r="ECR2" s="208"/>
      <c r="ECS2" s="208"/>
      <c r="ECT2" s="208"/>
      <c r="ECU2" s="208"/>
      <c r="ECV2" s="208"/>
      <c r="ECW2" s="208"/>
      <c r="ECX2" s="208"/>
      <c r="ECY2" s="208"/>
      <c r="ECZ2" s="208"/>
      <c r="EDA2" s="208"/>
      <c r="EDB2" s="208"/>
      <c r="EDC2" s="208"/>
      <c r="EDD2" s="208"/>
      <c r="EDE2" s="208"/>
      <c r="EDF2" s="208"/>
      <c r="EDG2" s="208"/>
      <c r="EDH2" s="208"/>
      <c r="EDI2" s="208"/>
      <c r="EDJ2" s="208"/>
      <c r="EDK2" s="208"/>
      <c r="EDL2" s="208"/>
      <c r="EDM2" s="208"/>
      <c r="EDN2" s="208"/>
      <c r="EDO2" s="208"/>
      <c r="EDP2" s="208"/>
      <c r="EDQ2" s="208"/>
      <c r="EDR2" s="208"/>
      <c r="EDS2" s="208"/>
      <c r="EDT2" s="208"/>
      <c r="EDU2" s="208"/>
      <c r="EDV2" s="208"/>
      <c r="EDW2" s="208"/>
      <c r="EDX2" s="208"/>
      <c r="EDY2" s="208"/>
      <c r="EDZ2" s="208"/>
      <c r="EEA2" s="208"/>
      <c r="EEB2" s="208"/>
      <c r="EEC2" s="208"/>
      <c r="EED2" s="208"/>
      <c r="EEE2" s="208"/>
      <c r="EEF2" s="208"/>
      <c r="EEG2" s="208"/>
      <c r="EEH2" s="208"/>
      <c r="EEI2" s="208"/>
      <c r="EEJ2" s="208"/>
      <c r="EEK2" s="208"/>
      <c r="EEL2" s="208"/>
      <c r="EEM2" s="208"/>
      <c r="EEN2" s="208"/>
      <c r="EEO2" s="208"/>
      <c r="EEP2" s="208"/>
      <c r="EEQ2" s="208"/>
      <c r="EER2" s="208"/>
      <c r="EES2" s="208"/>
      <c r="EET2" s="208"/>
      <c r="EEU2" s="208"/>
      <c r="EEV2" s="208"/>
      <c r="EEW2" s="208"/>
      <c r="EEX2" s="208"/>
      <c r="EEY2" s="208"/>
      <c r="EEZ2" s="208"/>
      <c r="EFA2" s="208"/>
      <c r="EFB2" s="208"/>
      <c r="EFC2" s="208"/>
      <c r="EFD2" s="208"/>
      <c r="EFE2" s="208"/>
      <c r="EFF2" s="208"/>
      <c r="EFG2" s="208"/>
      <c r="EFH2" s="208"/>
      <c r="EFI2" s="208"/>
      <c r="EFJ2" s="208"/>
      <c r="EFK2" s="208"/>
      <c r="EFL2" s="208"/>
      <c r="EFM2" s="208"/>
      <c r="EFN2" s="208"/>
      <c r="EFO2" s="208"/>
      <c r="EFP2" s="208"/>
      <c r="EFQ2" s="208"/>
      <c r="EFR2" s="208"/>
      <c r="EFS2" s="208"/>
      <c r="EFT2" s="208"/>
      <c r="EFU2" s="208"/>
      <c r="EFV2" s="208"/>
      <c r="EFW2" s="208"/>
      <c r="EFX2" s="208"/>
      <c r="EFY2" s="208"/>
      <c r="EFZ2" s="208"/>
      <c r="EGA2" s="208"/>
      <c r="EGB2" s="208"/>
      <c r="EGC2" s="208"/>
      <c r="EGD2" s="208"/>
      <c r="EGE2" s="208"/>
      <c r="EGF2" s="208"/>
      <c r="EGG2" s="208"/>
      <c r="EGH2" s="208"/>
      <c r="EGI2" s="208"/>
      <c r="EGJ2" s="208"/>
      <c r="EGK2" s="208"/>
      <c r="EGL2" s="208"/>
      <c r="EGM2" s="208"/>
      <c r="EGN2" s="208"/>
      <c r="EGO2" s="208"/>
      <c r="EGP2" s="208"/>
      <c r="EGQ2" s="208"/>
      <c r="EGR2" s="208"/>
      <c r="EGS2" s="208"/>
      <c r="EGT2" s="208"/>
      <c r="EGU2" s="208"/>
      <c r="EGV2" s="208"/>
      <c r="EGW2" s="208"/>
      <c r="EGX2" s="208"/>
      <c r="EGY2" s="208"/>
      <c r="EGZ2" s="208"/>
      <c r="EHA2" s="208"/>
      <c r="EHB2" s="208"/>
      <c r="EHC2" s="208"/>
      <c r="EHD2" s="208"/>
      <c r="EHE2" s="208"/>
      <c r="EHF2" s="208"/>
      <c r="EHG2" s="208"/>
      <c r="EHH2" s="208"/>
      <c r="EHI2" s="208"/>
      <c r="EHJ2" s="208"/>
      <c r="EHK2" s="208"/>
      <c r="EHL2" s="208"/>
      <c r="EHM2" s="208"/>
      <c r="EHN2" s="208"/>
      <c r="EHO2" s="208"/>
      <c r="EHP2" s="208"/>
      <c r="EHQ2" s="208"/>
      <c r="EHR2" s="208"/>
      <c r="EHS2" s="208"/>
      <c r="EHT2" s="208"/>
      <c r="EHU2" s="208"/>
      <c r="EHV2" s="208"/>
      <c r="EHW2" s="208"/>
      <c r="EHX2" s="208"/>
      <c r="EHY2" s="208"/>
      <c r="EHZ2" s="208"/>
      <c r="EIA2" s="208"/>
      <c r="EIB2" s="208"/>
      <c r="EIC2" s="208"/>
      <c r="EID2" s="208"/>
      <c r="EIE2" s="208"/>
      <c r="EIF2" s="208"/>
      <c r="EIG2" s="208"/>
      <c r="EIH2" s="208"/>
      <c r="EII2" s="208"/>
      <c r="EIJ2" s="208"/>
      <c r="EIK2" s="208"/>
      <c r="EIL2" s="208"/>
      <c r="EIM2" s="208"/>
      <c r="EIN2" s="208"/>
      <c r="EIO2" s="208"/>
      <c r="EIP2" s="208"/>
      <c r="EIQ2" s="208"/>
      <c r="EIR2" s="208"/>
      <c r="EIS2" s="208"/>
      <c r="EIT2" s="208"/>
      <c r="EIU2" s="208"/>
      <c r="EIV2" s="208"/>
      <c r="EIW2" s="208"/>
      <c r="EIX2" s="208"/>
      <c r="EIY2" s="208"/>
      <c r="EIZ2" s="208"/>
      <c r="EJA2" s="208"/>
      <c r="EJB2" s="208"/>
      <c r="EJC2" s="208"/>
      <c r="EJD2" s="208"/>
      <c r="EJE2" s="208"/>
      <c r="EJF2" s="208"/>
      <c r="EJG2" s="208"/>
      <c r="EJH2" s="208"/>
      <c r="EJI2" s="208"/>
      <c r="EJJ2" s="208"/>
      <c r="EJK2" s="208"/>
      <c r="EJL2" s="208"/>
      <c r="EJM2" s="208"/>
      <c r="EJN2" s="208"/>
      <c r="EJO2" s="208"/>
      <c r="EJP2" s="208"/>
      <c r="EJQ2" s="208"/>
      <c r="EJR2" s="208"/>
      <c r="EJS2" s="208"/>
      <c r="EJT2" s="208"/>
      <c r="EJU2" s="208"/>
      <c r="EJV2" s="208"/>
      <c r="EJW2" s="208"/>
      <c r="EJX2" s="208"/>
      <c r="EJY2" s="208"/>
      <c r="EJZ2" s="208"/>
      <c r="EKA2" s="208"/>
      <c r="EKB2" s="208"/>
      <c r="EKC2" s="208"/>
      <c r="EKD2" s="208"/>
      <c r="EKE2" s="208"/>
      <c r="EKF2" s="208"/>
      <c r="EKG2" s="208"/>
      <c r="EKH2" s="208"/>
      <c r="EKI2" s="208"/>
      <c r="EKJ2" s="208"/>
      <c r="EKK2" s="208"/>
      <c r="EKL2" s="208"/>
      <c r="EKM2" s="208"/>
      <c r="EKN2" s="208"/>
      <c r="EKO2" s="208"/>
      <c r="EKP2" s="208"/>
      <c r="EKQ2" s="208"/>
      <c r="EKR2" s="208"/>
      <c r="EKS2" s="208"/>
      <c r="EKT2" s="208"/>
      <c r="EKU2" s="208"/>
      <c r="EKV2" s="208"/>
      <c r="EKW2" s="208"/>
      <c r="EKX2" s="208"/>
      <c r="EKY2" s="208"/>
      <c r="EKZ2" s="208"/>
      <c r="ELA2" s="208"/>
      <c r="ELB2" s="208"/>
      <c r="ELC2" s="208"/>
      <c r="ELD2" s="208"/>
      <c r="ELE2" s="208"/>
      <c r="ELF2" s="208"/>
      <c r="ELG2" s="208"/>
      <c r="ELH2" s="208"/>
      <c r="ELI2" s="208"/>
      <c r="ELJ2" s="208"/>
      <c r="ELK2" s="208"/>
      <c r="ELL2" s="208"/>
      <c r="ELM2" s="208"/>
      <c r="ELN2" s="208"/>
      <c r="ELO2" s="208"/>
      <c r="ELP2" s="208"/>
      <c r="ELQ2" s="208"/>
      <c r="ELR2" s="208"/>
      <c r="ELS2" s="208"/>
      <c r="ELT2" s="208"/>
      <c r="ELU2" s="208"/>
      <c r="ELV2" s="208"/>
      <c r="ELW2" s="208"/>
      <c r="ELX2" s="208"/>
      <c r="ELY2" s="208"/>
      <c r="ELZ2" s="208"/>
      <c r="EMA2" s="208"/>
      <c r="EMB2" s="208"/>
      <c r="EMC2" s="208"/>
      <c r="EMD2" s="208"/>
      <c r="EME2" s="208"/>
      <c r="EMF2" s="208"/>
      <c r="EMG2" s="208"/>
      <c r="EMH2" s="208"/>
      <c r="EMI2" s="208"/>
      <c r="EMJ2" s="208"/>
      <c r="EMK2" s="208"/>
      <c r="EML2" s="208"/>
      <c r="EMM2" s="208"/>
      <c r="EMN2" s="208"/>
      <c r="EMO2" s="208"/>
      <c r="EMP2" s="208"/>
      <c r="EMQ2" s="208"/>
      <c r="EMR2" s="208"/>
      <c r="EMS2" s="208"/>
      <c r="EMT2" s="208"/>
      <c r="EMU2" s="208"/>
      <c r="EMV2" s="208"/>
      <c r="EMW2" s="208"/>
      <c r="EMX2" s="208"/>
      <c r="EMY2" s="208"/>
      <c r="EMZ2" s="208"/>
      <c r="ENA2" s="208"/>
      <c r="ENB2" s="208"/>
      <c r="ENC2" s="208"/>
      <c r="END2" s="208"/>
      <c r="ENE2" s="208"/>
      <c r="ENF2" s="208"/>
      <c r="ENG2" s="208"/>
      <c r="ENH2" s="208"/>
      <c r="ENI2" s="208"/>
      <c r="ENJ2" s="208"/>
      <c r="ENK2" s="208"/>
      <c r="ENL2" s="208"/>
      <c r="ENM2" s="208"/>
      <c r="ENN2" s="208"/>
      <c r="ENO2" s="208"/>
      <c r="ENP2" s="208"/>
      <c r="ENQ2" s="208"/>
      <c r="ENR2" s="208"/>
      <c r="ENS2" s="208"/>
      <c r="ENT2" s="208"/>
      <c r="ENU2" s="208"/>
      <c r="ENV2" s="208"/>
      <c r="ENW2" s="208"/>
      <c r="ENX2" s="208"/>
      <c r="ENY2" s="208"/>
      <c r="ENZ2" s="208"/>
      <c r="EOA2" s="208"/>
      <c r="EOB2" s="208"/>
      <c r="EOC2" s="208"/>
      <c r="EOD2" s="208"/>
      <c r="EOE2" s="208"/>
      <c r="EOF2" s="208"/>
      <c r="EOG2" s="208"/>
      <c r="EOH2" s="208"/>
      <c r="EOI2" s="208"/>
      <c r="EOJ2" s="208"/>
      <c r="EOK2" s="208"/>
      <c r="EOL2" s="208"/>
      <c r="EOM2" s="208"/>
      <c r="EON2" s="208"/>
      <c r="EOO2" s="208"/>
      <c r="EOP2" s="208"/>
      <c r="EOQ2" s="208"/>
      <c r="EOR2" s="208"/>
      <c r="EOS2" s="208"/>
      <c r="EOT2" s="208"/>
      <c r="EOU2" s="208"/>
      <c r="EOV2" s="208"/>
      <c r="EOW2" s="208"/>
      <c r="EOX2" s="208"/>
      <c r="EOY2" s="208"/>
      <c r="EOZ2" s="208"/>
      <c r="EPA2" s="208"/>
      <c r="EPB2" s="208"/>
      <c r="EPC2" s="208"/>
      <c r="EPD2" s="208"/>
      <c r="EPE2" s="208"/>
      <c r="EPF2" s="208"/>
      <c r="EPG2" s="208"/>
      <c r="EPH2" s="208"/>
      <c r="EPI2" s="208"/>
      <c r="EPJ2" s="208"/>
      <c r="EPK2" s="208"/>
      <c r="EPL2" s="208"/>
      <c r="EPM2" s="208"/>
      <c r="EPN2" s="208"/>
      <c r="EPO2" s="208"/>
      <c r="EPP2" s="208"/>
      <c r="EPQ2" s="208"/>
      <c r="EPR2" s="208"/>
      <c r="EPS2" s="208"/>
      <c r="EPT2" s="208"/>
      <c r="EPU2" s="208"/>
      <c r="EPV2" s="208"/>
      <c r="EPW2" s="208"/>
      <c r="EPX2" s="208"/>
      <c r="EPY2" s="208"/>
      <c r="EPZ2" s="208"/>
      <c r="EQA2" s="208"/>
      <c r="EQB2" s="208"/>
      <c r="EQC2" s="208"/>
      <c r="EQD2" s="208"/>
      <c r="EQE2" s="208"/>
      <c r="EQF2" s="208"/>
      <c r="EQG2" s="208"/>
      <c r="EQH2" s="208"/>
      <c r="EQI2" s="208"/>
      <c r="EQJ2" s="208"/>
      <c r="EQK2" s="208"/>
      <c r="EQL2" s="208"/>
      <c r="EQM2" s="208"/>
      <c r="EQN2" s="208"/>
      <c r="EQO2" s="208"/>
      <c r="EQP2" s="208"/>
      <c r="EQQ2" s="208"/>
      <c r="EQR2" s="208"/>
      <c r="EQS2" s="208"/>
      <c r="EQT2" s="208"/>
      <c r="EQU2" s="208"/>
      <c r="EQV2" s="208"/>
      <c r="EQW2" s="208"/>
      <c r="EQX2" s="208"/>
      <c r="EQY2" s="208"/>
      <c r="EQZ2" s="208"/>
      <c r="ERA2" s="208"/>
      <c r="ERB2" s="208"/>
      <c r="ERC2" s="208"/>
      <c r="ERD2" s="208"/>
      <c r="ERE2" s="208"/>
      <c r="ERF2" s="208"/>
      <c r="ERG2" s="208"/>
      <c r="ERH2" s="208"/>
      <c r="ERI2" s="208"/>
      <c r="ERJ2" s="208"/>
      <c r="ERK2" s="208"/>
      <c r="ERL2" s="208"/>
      <c r="ERM2" s="208"/>
      <c r="ERN2" s="208"/>
      <c r="ERO2" s="208"/>
      <c r="ERP2" s="208"/>
      <c r="ERQ2" s="208"/>
      <c r="ERR2" s="208"/>
      <c r="ERS2" s="208"/>
      <c r="ERT2" s="208"/>
      <c r="ERU2" s="208"/>
      <c r="ERV2" s="208"/>
      <c r="ERW2" s="208"/>
      <c r="ERX2" s="208"/>
      <c r="ERY2" s="208"/>
      <c r="ERZ2" s="208"/>
      <c r="ESA2" s="208"/>
      <c r="ESB2" s="208"/>
      <c r="ESC2" s="208"/>
      <c r="ESD2" s="208"/>
      <c r="ESE2" s="208"/>
      <c r="ESF2" s="208"/>
      <c r="ESG2" s="208"/>
      <c r="ESH2" s="208"/>
      <c r="ESI2" s="208"/>
      <c r="ESJ2" s="208"/>
      <c r="ESK2" s="208"/>
      <c r="ESL2" s="208"/>
      <c r="ESM2" s="208"/>
      <c r="ESN2" s="208"/>
      <c r="ESO2" s="208"/>
      <c r="ESP2" s="208"/>
      <c r="ESQ2" s="208"/>
      <c r="ESR2" s="208"/>
      <c r="ESS2" s="208"/>
      <c r="EST2" s="208"/>
      <c r="ESU2" s="208"/>
      <c r="ESV2" s="208"/>
      <c r="ESW2" s="208"/>
      <c r="ESX2" s="208"/>
      <c r="ESY2" s="208"/>
      <c r="ESZ2" s="208"/>
      <c r="ETA2" s="208"/>
      <c r="ETB2" s="208"/>
      <c r="ETC2" s="208"/>
      <c r="ETD2" s="208"/>
      <c r="ETE2" s="208"/>
      <c r="ETF2" s="208"/>
      <c r="ETG2" s="208"/>
      <c r="ETH2" s="208"/>
      <c r="ETI2" s="208"/>
      <c r="ETJ2" s="208"/>
      <c r="ETK2" s="208"/>
      <c r="ETL2" s="208"/>
      <c r="ETM2" s="208"/>
      <c r="ETN2" s="208"/>
      <c r="ETO2" s="208"/>
      <c r="ETP2" s="208"/>
      <c r="ETQ2" s="208"/>
      <c r="ETR2" s="208"/>
      <c r="ETS2" s="208"/>
      <c r="ETT2" s="208"/>
      <c r="ETU2" s="208"/>
      <c r="ETV2" s="208"/>
      <c r="ETW2" s="208"/>
      <c r="ETX2" s="208"/>
      <c r="ETY2" s="208"/>
      <c r="ETZ2" s="208"/>
      <c r="EUA2" s="208"/>
      <c r="EUB2" s="208"/>
      <c r="EUC2" s="208"/>
      <c r="EUD2" s="208"/>
      <c r="EUE2" s="208"/>
      <c r="EUF2" s="208"/>
      <c r="EUG2" s="208"/>
      <c r="EUH2" s="208"/>
      <c r="EUI2" s="208"/>
      <c r="EUJ2" s="208"/>
      <c r="EUK2" s="208"/>
      <c r="EUL2" s="208"/>
      <c r="EUM2" s="208"/>
      <c r="EUN2" s="208"/>
      <c r="EUO2" s="208"/>
      <c r="EUP2" s="208"/>
      <c r="EUQ2" s="208"/>
      <c r="EUR2" s="208"/>
      <c r="EUS2" s="208"/>
      <c r="EUT2" s="208"/>
      <c r="EUU2" s="208"/>
      <c r="EUV2" s="208"/>
      <c r="EUW2" s="208"/>
      <c r="EUX2" s="208"/>
      <c r="EUY2" s="208"/>
      <c r="EUZ2" s="208"/>
      <c r="EVA2" s="208"/>
      <c r="EVB2" s="208"/>
      <c r="EVC2" s="208"/>
      <c r="EVD2" s="208"/>
      <c r="EVE2" s="208"/>
      <c r="EVF2" s="208"/>
      <c r="EVG2" s="208"/>
      <c r="EVH2" s="208"/>
      <c r="EVI2" s="208"/>
      <c r="EVJ2" s="208"/>
      <c r="EVK2" s="208"/>
      <c r="EVL2" s="208"/>
      <c r="EVM2" s="208"/>
      <c r="EVN2" s="208"/>
      <c r="EVO2" s="208"/>
      <c r="EVP2" s="208"/>
      <c r="EVQ2" s="208"/>
      <c r="EVR2" s="208"/>
      <c r="EVS2" s="208"/>
      <c r="EVT2" s="208"/>
      <c r="EVU2" s="208"/>
      <c r="EVV2" s="208"/>
      <c r="EVW2" s="208"/>
      <c r="EVX2" s="208"/>
      <c r="EVY2" s="208"/>
      <c r="EVZ2" s="208"/>
      <c r="EWA2" s="208"/>
      <c r="EWB2" s="208"/>
      <c r="EWC2" s="208"/>
      <c r="EWD2" s="208"/>
      <c r="EWE2" s="208"/>
      <c r="EWF2" s="208"/>
      <c r="EWG2" s="208"/>
      <c r="EWH2" s="208"/>
      <c r="EWI2" s="208"/>
      <c r="EWJ2" s="208"/>
      <c r="EWK2" s="208"/>
      <c r="EWL2" s="208"/>
      <c r="EWM2" s="208"/>
      <c r="EWN2" s="208"/>
      <c r="EWO2" s="208"/>
      <c r="EWP2" s="208"/>
      <c r="EWQ2" s="208"/>
      <c r="EWR2" s="208"/>
      <c r="EWS2" s="208"/>
      <c r="EWT2" s="208"/>
      <c r="EWU2" s="208"/>
      <c r="EWV2" s="208"/>
      <c r="EWW2" s="208"/>
      <c r="EWX2" s="208"/>
      <c r="EWY2" s="208"/>
      <c r="EWZ2" s="208"/>
      <c r="EXA2" s="208"/>
      <c r="EXB2" s="208"/>
      <c r="EXC2" s="208"/>
      <c r="EXD2" s="208"/>
      <c r="EXE2" s="208"/>
      <c r="EXF2" s="208"/>
      <c r="EXG2" s="208"/>
      <c r="EXH2" s="208"/>
      <c r="EXI2" s="208"/>
      <c r="EXJ2" s="208"/>
      <c r="EXK2" s="208"/>
      <c r="EXL2" s="208"/>
      <c r="EXM2" s="208"/>
      <c r="EXN2" s="208"/>
      <c r="EXO2" s="208"/>
      <c r="EXP2" s="208"/>
      <c r="EXQ2" s="208"/>
      <c r="EXR2" s="208"/>
      <c r="EXS2" s="208"/>
      <c r="EXT2" s="208"/>
      <c r="EXU2" s="208"/>
      <c r="EXV2" s="208"/>
      <c r="EXW2" s="208"/>
      <c r="EXX2" s="208"/>
      <c r="EXY2" s="208"/>
      <c r="EXZ2" s="208"/>
      <c r="EYA2" s="208"/>
      <c r="EYB2" s="208"/>
      <c r="EYC2" s="208"/>
      <c r="EYD2" s="208"/>
      <c r="EYE2" s="208"/>
      <c r="EYF2" s="208"/>
      <c r="EYG2" s="208"/>
      <c r="EYH2" s="208"/>
      <c r="EYI2" s="208"/>
      <c r="EYJ2" s="208"/>
      <c r="EYK2" s="208"/>
      <c r="EYL2" s="208"/>
      <c r="EYM2" s="208"/>
      <c r="EYN2" s="208"/>
      <c r="EYO2" s="208"/>
      <c r="EYP2" s="208"/>
      <c r="EYQ2" s="208"/>
      <c r="EYR2" s="208"/>
      <c r="EYS2" s="208"/>
      <c r="EYT2" s="208"/>
      <c r="EYU2" s="208"/>
      <c r="EYV2" s="208"/>
      <c r="EYW2" s="208"/>
      <c r="EYX2" s="208"/>
      <c r="EYY2" s="208"/>
      <c r="EYZ2" s="208"/>
      <c r="EZA2" s="208"/>
      <c r="EZB2" s="208"/>
      <c r="EZC2" s="208"/>
      <c r="EZD2" s="208"/>
      <c r="EZE2" s="208"/>
      <c r="EZF2" s="208"/>
      <c r="EZG2" s="208"/>
      <c r="EZH2" s="208"/>
      <c r="EZI2" s="208"/>
      <c r="EZJ2" s="208"/>
      <c r="EZK2" s="208"/>
      <c r="EZL2" s="208"/>
      <c r="EZM2" s="208"/>
      <c r="EZN2" s="208"/>
      <c r="EZO2" s="208"/>
      <c r="EZP2" s="208"/>
      <c r="EZQ2" s="208"/>
      <c r="EZR2" s="208"/>
      <c r="EZS2" s="208"/>
      <c r="EZT2" s="208"/>
      <c r="EZU2" s="208"/>
      <c r="EZV2" s="208"/>
      <c r="EZW2" s="208"/>
      <c r="EZX2" s="208"/>
      <c r="EZY2" s="208"/>
      <c r="EZZ2" s="208"/>
      <c r="FAA2" s="208"/>
      <c r="FAB2" s="208"/>
      <c r="FAC2" s="208"/>
      <c r="FAD2" s="208"/>
      <c r="FAE2" s="208"/>
      <c r="FAF2" s="208"/>
      <c r="FAG2" s="208"/>
      <c r="FAH2" s="208"/>
      <c r="FAI2" s="208"/>
      <c r="FAJ2" s="208"/>
      <c r="FAK2" s="208"/>
      <c r="FAL2" s="208"/>
      <c r="FAM2" s="208"/>
      <c r="FAN2" s="208"/>
      <c r="FAO2" s="208"/>
      <c r="FAP2" s="208"/>
      <c r="FAQ2" s="208"/>
      <c r="FAR2" s="208"/>
      <c r="FAS2" s="208"/>
      <c r="FAT2" s="208"/>
      <c r="FAU2" s="208"/>
      <c r="FAV2" s="208"/>
      <c r="FAW2" s="208"/>
      <c r="FAX2" s="208"/>
      <c r="FAY2" s="208"/>
      <c r="FAZ2" s="208"/>
      <c r="FBA2" s="208"/>
      <c r="FBB2" s="208"/>
      <c r="FBC2" s="208"/>
      <c r="FBD2" s="208"/>
      <c r="FBE2" s="208"/>
      <c r="FBF2" s="208"/>
      <c r="FBG2" s="208"/>
      <c r="FBH2" s="208"/>
      <c r="FBI2" s="208"/>
      <c r="FBJ2" s="208"/>
      <c r="FBK2" s="208"/>
      <c r="FBL2" s="208"/>
      <c r="FBM2" s="208"/>
      <c r="FBN2" s="208"/>
      <c r="FBO2" s="208"/>
      <c r="FBP2" s="208"/>
      <c r="FBQ2" s="208"/>
      <c r="FBR2" s="208"/>
      <c r="FBS2" s="208"/>
      <c r="FBT2" s="208"/>
      <c r="FBU2" s="208"/>
      <c r="FBV2" s="208"/>
      <c r="FBW2" s="208"/>
      <c r="FBX2" s="208"/>
      <c r="FBY2" s="208"/>
      <c r="FBZ2" s="208"/>
      <c r="FCA2" s="208"/>
      <c r="FCB2" s="208"/>
      <c r="FCC2" s="208"/>
      <c r="FCD2" s="208"/>
      <c r="FCE2" s="208"/>
      <c r="FCF2" s="208"/>
      <c r="FCG2" s="208"/>
      <c r="FCH2" s="208"/>
      <c r="FCI2" s="208"/>
      <c r="FCJ2" s="208"/>
      <c r="FCK2" s="208"/>
      <c r="FCL2" s="208"/>
      <c r="FCM2" s="208"/>
      <c r="FCN2" s="208"/>
      <c r="FCO2" s="208"/>
      <c r="FCP2" s="208"/>
      <c r="FCQ2" s="208"/>
      <c r="FCR2" s="208"/>
      <c r="FCS2" s="208"/>
      <c r="FCT2" s="208"/>
      <c r="FCU2" s="208"/>
      <c r="FCV2" s="208"/>
      <c r="FCW2" s="208"/>
      <c r="FCX2" s="208"/>
      <c r="FCY2" s="208"/>
      <c r="FCZ2" s="208"/>
      <c r="FDA2" s="208"/>
      <c r="FDB2" s="208"/>
      <c r="FDC2" s="208"/>
      <c r="FDD2" s="208"/>
      <c r="FDE2" s="208"/>
      <c r="FDF2" s="208"/>
      <c r="FDG2" s="208"/>
      <c r="FDH2" s="208"/>
      <c r="FDI2" s="208"/>
      <c r="FDJ2" s="208"/>
      <c r="FDK2" s="208"/>
      <c r="FDL2" s="208"/>
      <c r="FDM2" s="208"/>
      <c r="FDN2" s="208"/>
      <c r="FDO2" s="208"/>
      <c r="FDP2" s="208"/>
      <c r="FDQ2" s="208"/>
      <c r="FDR2" s="208"/>
      <c r="FDS2" s="208"/>
      <c r="FDT2" s="208"/>
      <c r="FDU2" s="208"/>
      <c r="FDV2" s="208"/>
      <c r="FDW2" s="208"/>
      <c r="FDX2" s="208"/>
      <c r="FDY2" s="208"/>
      <c r="FDZ2" s="208"/>
      <c r="FEA2" s="208"/>
      <c r="FEB2" s="208"/>
      <c r="FEC2" s="208"/>
      <c r="FED2" s="208"/>
      <c r="FEE2" s="208"/>
      <c r="FEF2" s="208"/>
      <c r="FEG2" s="208"/>
      <c r="FEH2" s="208"/>
      <c r="FEI2" s="208"/>
      <c r="FEJ2" s="208"/>
      <c r="FEK2" s="208"/>
      <c r="FEL2" s="208"/>
      <c r="FEM2" s="208"/>
      <c r="FEN2" s="208"/>
      <c r="FEO2" s="208"/>
      <c r="FEP2" s="208"/>
      <c r="FEQ2" s="208"/>
      <c r="FER2" s="208"/>
      <c r="FES2" s="208"/>
      <c r="FET2" s="208"/>
      <c r="FEU2" s="208"/>
      <c r="FEV2" s="208"/>
      <c r="FEW2" s="208"/>
      <c r="FEX2" s="208"/>
      <c r="FEY2" s="208"/>
      <c r="FEZ2" s="208"/>
      <c r="FFA2" s="208"/>
      <c r="FFB2" s="208"/>
      <c r="FFC2" s="208"/>
      <c r="FFD2" s="208"/>
      <c r="FFE2" s="208"/>
      <c r="FFF2" s="208"/>
      <c r="FFG2" s="208"/>
      <c r="FFH2" s="208"/>
      <c r="FFI2" s="208"/>
      <c r="FFJ2" s="208"/>
      <c r="FFK2" s="208"/>
      <c r="FFL2" s="208"/>
      <c r="FFM2" s="208"/>
      <c r="FFN2" s="208"/>
      <c r="FFO2" s="208"/>
      <c r="FFP2" s="208"/>
      <c r="FFQ2" s="208"/>
      <c r="FFR2" s="208"/>
      <c r="FFS2" s="208"/>
      <c r="FFT2" s="208"/>
      <c r="FFU2" s="208"/>
      <c r="FFV2" s="208"/>
      <c r="FFW2" s="208"/>
      <c r="FFX2" s="208"/>
      <c r="FFY2" s="208"/>
      <c r="FFZ2" s="208"/>
      <c r="FGA2" s="208"/>
      <c r="FGB2" s="208"/>
      <c r="FGC2" s="208"/>
      <c r="FGD2" s="208"/>
      <c r="FGE2" s="208"/>
      <c r="FGF2" s="208"/>
      <c r="FGG2" s="208"/>
      <c r="FGH2" s="208"/>
      <c r="FGI2" s="208"/>
      <c r="FGJ2" s="208"/>
      <c r="FGK2" s="208"/>
      <c r="FGL2" s="208"/>
      <c r="FGM2" s="208"/>
      <c r="FGN2" s="208"/>
      <c r="FGO2" s="208"/>
      <c r="FGP2" s="208"/>
      <c r="FGQ2" s="208"/>
      <c r="FGR2" s="208"/>
      <c r="FGS2" s="208"/>
      <c r="FGT2" s="208"/>
      <c r="FGU2" s="208"/>
      <c r="FGV2" s="208"/>
      <c r="FGW2" s="208"/>
      <c r="FGX2" s="208"/>
      <c r="FGY2" s="208"/>
      <c r="FGZ2" s="208"/>
      <c r="FHA2" s="208"/>
      <c r="FHB2" s="208"/>
      <c r="FHC2" s="208"/>
      <c r="FHD2" s="208"/>
      <c r="FHE2" s="208"/>
      <c r="FHF2" s="208"/>
      <c r="FHG2" s="208"/>
      <c r="FHH2" s="208"/>
      <c r="FHI2" s="208"/>
      <c r="FHJ2" s="208"/>
      <c r="FHK2" s="208"/>
      <c r="FHL2" s="208"/>
      <c r="FHM2" s="208"/>
      <c r="FHN2" s="208"/>
      <c r="FHO2" s="208"/>
      <c r="FHP2" s="208"/>
      <c r="FHQ2" s="208"/>
      <c r="FHR2" s="208"/>
      <c r="FHS2" s="208"/>
      <c r="FHT2" s="208"/>
      <c r="FHU2" s="208"/>
      <c r="FHV2" s="208"/>
      <c r="FHW2" s="208"/>
      <c r="FHX2" s="208"/>
      <c r="FHY2" s="208"/>
      <c r="FHZ2" s="208"/>
      <c r="FIA2" s="208"/>
      <c r="FIB2" s="208"/>
      <c r="FIC2" s="208"/>
      <c r="FID2" s="208"/>
      <c r="FIE2" s="208"/>
      <c r="FIF2" s="208"/>
      <c r="FIG2" s="208"/>
      <c r="FIH2" s="208"/>
      <c r="FII2" s="208"/>
      <c r="FIJ2" s="208"/>
      <c r="FIK2" s="208"/>
      <c r="FIL2" s="208"/>
      <c r="FIM2" s="208"/>
      <c r="FIN2" s="208"/>
      <c r="FIO2" s="208"/>
      <c r="FIP2" s="208"/>
      <c r="FIQ2" s="208"/>
      <c r="FIR2" s="208"/>
      <c r="FIS2" s="208"/>
      <c r="FIT2" s="208"/>
      <c r="FIU2" s="208"/>
      <c r="FIV2" s="208"/>
      <c r="FIW2" s="208"/>
      <c r="FIX2" s="208"/>
      <c r="FIY2" s="208"/>
      <c r="FIZ2" s="208"/>
      <c r="FJA2" s="208"/>
      <c r="FJB2" s="208"/>
      <c r="FJC2" s="208"/>
      <c r="FJD2" s="208"/>
      <c r="FJE2" s="208"/>
      <c r="FJF2" s="208"/>
      <c r="FJG2" s="208"/>
      <c r="FJH2" s="208"/>
      <c r="FJI2" s="208"/>
      <c r="FJJ2" s="208"/>
      <c r="FJK2" s="208"/>
      <c r="FJL2" s="208"/>
      <c r="FJM2" s="208"/>
      <c r="FJN2" s="208"/>
      <c r="FJO2" s="208"/>
      <c r="FJP2" s="208"/>
      <c r="FJQ2" s="208"/>
      <c r="FJR2" s="208"/>
      <c r="FJS2" s="208"/>
      <c r="FJT2" s="208"/>
      <c r="FJU2" s="208"/>
      <c r="FJV2" s="208"/>
      <c r="FJW2" s="208"/>
      <c r="FJX2" s="208"/>
      <c r="FJY2" s="208"/>
      <c r="FJZ2" s="208"/>
      <c r="FKA2" s="208"/>
      <c r="FKB2" s="208"/>
      <c r="FKC2" s="208"/>
      <c r="FKD2" s="208"/>
      <c r="FKE2" s="208"/>
      <c r="FKF2" s="208"/>
      <c r="FKG2" s="208"/>
      <c r="FKH2" s="208"/>
      <c r="FKI2" s="208"/>
      <c r="FKJ2" s="208"/>
      <c r="FKK2" s="208"/>
      <c r="FKL2" s="208"/>
      <c r="FKM2" s="208"/>
      <c r="FKN2" s="208"/>
      <c r="FKO2" s="208"/>
      <c r="FKP2" s="208"/>
      <c r="FKQ2" s="208"/>
      <c r="FKR2" s="208"/>
      <c r="FKS2" s="208"/>
      <c r="FKT2" s="208"/>
      <c r="FKU2" s="208"/>
      <c r="FKV2" s="208"/>
      <c r="FKW2" s="208"/>
      <c r="FKX2" s="208"/>
      <c r="FKY2" s="208"/>
      <c r="FKZ2" s="208"/>
      <c r="FLA2" s="208"/>
      <c r="FLB2" s="208"/>
      <c r="FLC2" s="208"/>
      <c r="FLD2" s="208"/>
      <c r="FLE2" s="208"/>
      <c r="FLF2" s="208"/>
      <c r="FLG2" s="208"/>
      <c r="FLH2" s="208"/>
      <c r="FLI2" s="208"/>
      <c r="FLJ2" s="208"/>
      <c r="FLK2" s="208"/>
      <c r="FLL2" s="208"/>
      <c r="FLM2" s="208"/>
      <c r="FLN2" s="208"/>
      <c r="FLO2" s="208"/>
      <c r="FLP2" s="208"/>
      <c r="FLQ2" s="208"/>
      <c r="FLR2" s="208"/>
      <c r="FLS2" s="208"/>
      <c r="FLT2" s="208"/>
      <c r="FLU2" s="208"/>
      <c r="FLV2" s="208"/>
      <c r="FLW2" s="208"/>
      <c r="FLX2" s="208"/>
      <c r="FLY2" s="208"/>
      <c r="FLZ2" s="208"/>
      <c r="FMA2" s="208"/>
      <c r="FMB2" s="208"/>
      <c r="FMC2" s="208"/>
      <c r="FMD2" s="208"/>
      <c r="FME2" s="208"/>
      <c r="FMF2" s="208"/>
      <c r="FMG2" s="208"/>
      <c r="FMH2" s="208"/>
      <c r="FMI2" s="208"/>
      <c r="FMJ2" s="208"/>
      <c r="FMK2" s="208"/>
      <c r="FML2" s="208"/>
      <c r="FMM2" s="208"/>
      <c r="FMN2" s="208"/>
      <c r="FMO2" s="208"/>
      <c r="FMP2" s="208"/>
      <c r="FMQ2" s="208"/>
      <c r="FMR2" s="208"/>
      <c r="FMS2" s="208"/>
      <c r="FMT2" s="208"/>
      <c r="FMU2" s="208"/>
      <c r="FMV2" s="208"/>
      <c r="FMW2" s="208"/>
      <c r="FMX2" s="208"/>
      <c r="FMY2" s="208"/>
      <c r="FMZ2" s="208"/>
      <c r="FNA2" s="208"/>
      <c r="FNB2" s="208"/>
      <c r="FNC2" s="208"/>
      <c r="FND2" s="208"/>
      <c r="FNE2" s="208"/>
      <c r="FNF2" s="208"/>
      <c r="FNG2" s="208"/>
      <c r="FNH2" s="208"/>
      <c r="FNI2" s="208"/>
      <c r="FNJ2" s="208"/>
      <c r="FNK2" s="208"/>
      <c r="FNL2" s="208"/>
      <c r="FNM2" s="208"/>
      <c r="FNN2" s="208"/>
      <c r="FNO2" s="208"/>
      <c r="FNP2" s="208"/>
      <c r="FNQ2" s="208"/>
      <c r="FNR2" s="208"/>
      <c r="FNS2" s="208"/>
      <c r="FNT2" s="208"/>
      <c r="FNU2" s="208"/>
      <c r="FNV2" s="208"/>
      <c r="FNW2" s="208"/>
      <c r="FNX2" s="208"/>
      <c r="FNY2" s="208"/>
      <c r="FNZ2" s="208"/>
      <c r="FOA2" s="208"/>
      <c r="FOB2" s="208"/>
      <c r="FOC2" s="208"/>
      <c r="FOD2" s="208"/>
      <c r="FOE2" s="208"/>
      <c r="FOF2" s="208"/>
      <c r="FOG2" s="208"/>
      <c r="FOH2" s="208"/>
      <c r="FOI2" s="208"/>
      <c r="FOJ2" s="208"/>
      <c r="FOK2" s="208"/>
      <c r="FOL2" s="208"/>
      <c r="FOM2" s="208"/>
      <c r="FON2" s="208"/>
      <c r="FOO2" s="208"/>
      <c r="FOP2" s="208"/>
      <c r="FOQ2" s="208"/>
      <c r="FOR2" s="208"/>
      <c r="FOS2" s="208"/>
      <c r="FOT2" s="208"/>
      <c r="FOU2" s="208"/>
      <c r="FOV2" s="208"/>
      <c r="FOW2" s="208"/>
      <c r="FOX2" s="208"/>
      <c r="FOY2" s="208"/>
      <c r="FOZ2" s="208"/>
      <c r="FPA2" s="208"/>
      <c r="FPB2" s="208"/>
      <c r="FPC2" s="208"/>
      <c r="FPD2" s="208"/>
      <c r="FPE2" s="208"/>
      <c r="FPF2" s="208"/>
      <c r="FPG2" s="208"/>
      <c r="FPH2" s="208"/>
      <c r="FPI2" s="208"/>
      <c r="FPJ2" s="208"/>
      <c r="FPK2" s="208"/>
      <c r="FPL2" s="208"/>
      <c r="FPM2" s="208"/>
      <c r="FPN2" s="208"/>
      <c r="FPO2" s="208"/>
      <c r="FPP2" s="208"/>
      <c r="FPQ2" s="208"/>
      <c r="FPR2" s="208"/>
      <c r="FPS2" s="208"/>
      <c r="FPT2" s="208"/>
      <c r="FPU2" s="208"/>
      <c r="FPV2" s="208"/>
      <c r="FPW2" s="208"/>
      <c r="FPX2" s="208"/>
      <c r="FPY2" s="208"/>
      <c r="FPZ2" s="208"/>
      <c r="FQA2" s="208"/>
      <c r="FQB2" s="208"/>
      <c r="FQC2" s="208"/>
      <c r="FQD2" s="208"/>
      <c r="FQE2" s="208"/>
      <c r="FQF2" s="208"/>
      <c r="FQG2" s="208"/>
      <c r="FQH2" s="208"/>
      <c r="FQI2" s="208"/>
      <c r="FQJ2" s="208"/>
      <c r="FQK2" s="208"/>
      <c r="FQL2" s="208"/>
      <c r="FQM2" s="208"/>
      <c r="FQN2" s="208"/>
      <c r="FQO2" s="208"/>
      <c r="FQP2" s="208"/>
      <c r="FQQ2" s="208"/>
      <c r="FQR2" s="208"/>
      <c r="FQS2" s="208"/>
      <c r="FQT2" s="208"/>
      <c r="FQU2" s="208"/>
      <c r="FQV2" s="208"/>
      <c r="FQW2" s="208"/>
      <c r="FQX2" s="208"/>
      <c r="FQY2" s="208"/>
      <c r="FQZ2" s="208"/>
      <c r="FRA2" s="208"/>
      <c r="FRB2" s="208"/>
      <c r="FRC2" s="208"/>
      <c r="FRD2" s="208"/>
      <c r="FRE2" s="208"/>
      <c r="FRF2" s="208"/>
      <c r="FRG2" s="208"/>
      <c r="FRH2" s="208"/>
      <c r="FRI2" s="208"/>
      <c r="FRJ2" s="208"/>
      <c r="FRK2" s="208"/>
      <c r="FRL2" s="208"/>
      <c r="FRM2" s="208"/>
      <c r="FRN2" s="208"/>
      <c r="FRO2" s="208"/>
      <c r="FRP2" s="208"/>
      <c r="FRQ2" s="208"/>
      <c r="FRR2" s="208"/>
      <c r="FRS2" s="208"/>
      <c r="FRT2" s="208"/>
      <c r="FRU2" s="208"/>
      <c r="FRV2" s="208"/>
      <c r="FRW2" s="208"/>
      <c r="FRX2" s="208"/>
      <c r="FRY2" s="208"/>
      <c r="FRZ2" s="208"/>
      <c r="FSA2" s="208"/>
      <c r="FSB2" s="208"/>
      <c r="FSC2" s="208"/>
      <c r="FSD2" s="208"/>
      <c r="FSE2" s="208"/>
      <c r="FSF2" s="208"/>
      <c r="FSG2" s="208"/>
      <c r="FSH2" s="208"/>
      <c r="FSI2" s="208"/>
      <c r="FSJ2" s="208"/>
      <c r="FSK2" s="208"/>
      <c r="FSL2" s="208"/>
      <c r="FSM2" s="208"/>
      <c r="FSN2" s="208"/>
      <c r="FSO2" s="208"/>
      <c r="FSP2" s="208"/>
      <c r="FSQ2" s="208"/>
      <c r="FSR2" s="208"/>
      <c r="FSS2" s="208"/>
      <c r="FST2" s="208"/>
      <c r="FSU2" s="208"/>
      <c r="FSV2" s="208"/>
      <c r="FSW2" s="208"/>
      <c r="FSX2" s="208"/>
      <c r="FSY2" s="208"/>
      <c r="FSZ2" s="208"/>
      <c r="FTA2" s="208"/>
      <c r="FTB2" s="208"/>
      <c r="FTC2" s="208"/>
      <c r="FTD2" s="208"/>
      <c r="FTE2" s="208"/>
      <c r="FTF2" s="208"/>
      <c r="FTG2" s="208"/>
      <c r="FTH2" s="208"/>
      <c r="FTI2" s="208"/>
      <c r="FTJ2" s="208"/>
      <c r="FTK2" s="208"/>
      <c r="FTL2" s="208"/>
      <c r="FTM2" s="208"/>
      <c r="FTN2" s="208"/>
      <c r="FTO2" s="208"/>
      <c r="FTP2" s="208"/>
      <c r="FTQ2" s="208"/>
      <c r="FTR2" s="208"/>
      <c r="FTS2" s="208"/>
      <c r="FTT2" s="208"/>
      <c r="FTU2" s="208"/>
      <c r="FTV2" s="208"/>
      <c r="FTW2" s="208"/>
      <c r="FTX2" s="208"/>
      <c r="FTY2" s="208"/>
      <c r="FTZ2" s="208"/>
      <c r="FUA2" s="208"/>
      <c r="FUB2" s="208"/>
      <c r="FUC2" s="208"/>
      <c r="FUD2" s="208"/>
      <c r="FUE2" s="208"/>
      <c r="FUF2" s="208"/>
      <c r="FUG2" s="208"/>
      <c r="FUH2" s="208"/>
      <c r="FUI2" s="208"/>
      <c r="FUJ2" s="208"/>
      <c r="FUK2" s="208"/>
      <c r="FUL2" s="208"/>
      <c r="FUM2" s="208"/>
      <c r="FUN2" s="208"/>
      <c r="FUO2" s="208"/>
      <c r="FUP2" s="208"/>
      <c r="FUQ2" s="208"/>
      <c r="FUR2" s="208"/>
      <c r="FUS2" s="208"/>
      <c r="FUT2" s="208"/>
      <c r="FUU2" s="208"/>
      <c r="FUV2" s="208"/>
      <c r="FUW2" s="208"/>
      <c r="FUX2" s="208"/>
      <c r="FUY2" s="208"/>
      <c r="FUZ2" s="208"/>
      <c r="FVA2" s="208"/>
      <c r="FVB2" s="208"/>
      <c r="FVC2" s="208"/>
      <c r="FVD2" s="208"/>
      <c r="FVE2" s="208"/>
      <c r="FVF2" s="208"/>
      <c r="FVG2" s="208"/>
      <c r="FVH2" s="208"/>
      <c r="FVI2" s="208"/>
      <c r="FVJ2" s="208"/>
      <c r="FVK2" s="208"/>
      <c r="FVL2" s="208"/>
      <c r="FVM2" s="208"/>
      <c r="FVN2" s="208"/>
      <c r="FVO2" s="208"/>
      <c r="FVP2" s="208"/>
      <c r="FVQ2" s="208"/>
      <c r="FVR2" s="208"/>
      <c r="FVS2" s="208"/>
      <c r="FVT2" s="208"/>
      <c r="FVU2" s="208"/>
      <c r="FVV2" s="208"/>
      <c r="FVW2" s="208"/>
      <c r="FVX2" s="208"/>
      <c r="FVY2" s="208"/>
      <c r="FVZ2" s="208"/>
      <c r="FWA2" s="208"/>
      <c r="FWB2" s="208"/>
      <c r="FWC2" s="208"/>
      <c r="FWD2" s="208"/>
      <c r="FWE2" s="208"/>
      <c r="FWF2" s="208"/>
      <c r="FWG2" s="208"/>
      <c r="FWH2" s="208"/>
      <c r="FWI2" s="208"/>
      <c r="FWJ2" s="208"/>
      <c r="FWK2" s="208"/>
      <c r="FWL2" s="208"/>
      <c r="FWM2" s="208"/>
      <c r="FWN2" s="208"/>
      <c r="FWO2" s="208"/>
      <c r="FWP2" s="208"/>
      <c r="FWQ2" s="208"/>
      <c r="FWR2" s="208"/>
      <c r="FWS2" s="208"/>
      <c r="FWT2" s="208"/>
      <c r="FWU2" s="208"/>
      <c r="FWV2" s="208"/>
      <c r="FWW2" s="208"/>
      <c r="FWX2" s="208"/>
      <c r="FWY2" s="208"/>
      <c r="FWZ2" s="208"/>
      <c r="FXA2" s="208"/>
      <c r="FXB2" s="208"/>
      <c r="FXC2" s="208"/>
      <c r="FXD2" s="208"/>
      <c r="FXE2" s="208"/>
      <c r="FXF2" s="208"/>
      <c r="FXG2" s="208"/>
      <c r="FXH2" s="208"/>
      <c r="FXI2" s="208"/>
      <c r="FXJ2" s="208"/>
      <c r="FXK2" s="208"/>
      <c r="FXL2" s="208"/>
      <c r="FXM2" s="208"/>
      <c r="FXN2" s="208"/>
      <c r="FXO2" s="208"/>
      <c r="FXP2" s="208"/>
      <c r="FXQ2" s="208"/>
      <c r="FXR2" s="208"/>
      <c r="FXS2" s="208"/>
      <c r="FXT2" s="208"/>
      <c r="FXU2" s="208"/>
      <c r="FXV2" s="208"/>
      <c r="FXW2" s="208"/>
      <c r="FXX2" s="208"/>
      <c r="FXY2" s="208"/>
      <c r="FXZ2" s="208"/>
      <c r="FYA2" s="208"/>
      <c r="FYB2" s="208"/>
      <c r="FYC2" s="208"/>
      <c r="FYD2" s="208"/>
      <c r="FYE2" s="208"/>
      <c r="FYF2" s="208"/>
      <c r="FYG2" s="208"/>
      <c r="FYH2" s="208"/>
      <c r="FYI2" s="208"/>
      <c r="FYJ2" s="208"/>
      <c r="FYK2" s="208"/>
      <c r="FYL2" s="208"/>
      <c r="FYM2" s="208"/>
      <c r="FYN2" s="208"/>
      <c r="FYO2" s="208"/>
      <c r="FYP2" s="208"/>
      <c r="FYQ2" s="208"/>
      <c r="FYR2" s="208"/>
      <c r="FYS2" s="208"/>
      <c r="FYT2" s="208"/>
      <c r="FYU2" s="208"/>
      <c r="FYV2" s="208"/>
      <c r="FYW2" s="208"/>
      <c r="FYX2" s="208"/>
      <c r="FYY2" s="208"/>
      <c r="FYZ2" s="208"/>
      <c r="FZA2" s="208"/>
      <c r="FZB2" s="208"/>
      <c r="FZC2" s="208"/>
      <c r="FZD2" s="208"/>
      <c r="FZE2" s="208"/>
      <c r="FZF2" s="208"/>
      <c r="FZG2" s="208"/>
      <c r="FZH2" s="208"/>
      <c r="FZI2" s="208"/>
      <c r="FZJ2" s="208"/>
      <c r="FZK2" s="208"/>
      <c r="FZL2" s="208"/>
      <c r="FZM2" s="208"/>
      <c r="FZN2" s="208"/>
      <c r="FZO2" s="208"/>
      <c r="FZP2" s="208"/>
      <c r="FZQ2" s="208"/>
      <c r="FZR2" s="208"/>
      <c r="FZS2" s="208"/>
      <c r="FZT2" s="208"/>
      <c r="FZU2" s="208"/>
      <c r="FZV2" s="208"/>
      <c r="FZW2" s="208"/>
      <c r="FZX2" s="208"/>
      <c r="FZY2" s="208"/>
      <c r="FZZ2" s="208"/>
      <c r="GAA2" s="208"/>
      <c r="GAB2" s="208"/>
      <c r="GAC2" s="208"/>
      <c r="GAD2" s="208"/>
      <c r="GAE2" s="208"/>
      <c r="GAF2" s="208"/>
      <c r="GAG2" s="208"/>
      <c r="GAH2" s="208"/>
      <c r="GAI2" s="208"/>
      <c r="GAJ2" s="208"/>
      <c r="GAK2" s="208"/>
      <c r="GAL2" s="208"/>
      <c r="GAM2" s="208"/>
      <c r="GAN2" s="208"/>
      <c r="GAO2" s="208"/>
      <c r="GAP2" s="208"/>
      <c r="GAQ2" s="208"/>
      <c r="GAR2" s="208"/>
      <c r="GAS2" s="208"/>
      <c r="GAT2" s="208"/>
      <c r="GAU2" s="208"/>
      <c r="GAV2" s="208"/>
      <c r="GAW2" s="208"/>
      <c r="GAX2" s="208"/>
      <c r="GAY2" s="208"/>
      <c r="GAZ2" s="208"/>
      <c r="GBA2" s="208"/>
      <c r="GBB2" s="208"/>
      <c r="GBC2" s="208"/>
      <c r="GBD2" s="208"/>
      <c r="GBE2" s="208"/>
      <c r="GBF2" s="208"/>
      <c r="GBG2" s="208"/>
      <c r="GBH2" s="208"/>
      <c r="GBI2" s="208"/>
      <c r="GBJ2" s="208"/>
      <c r="GBK2" s="208"/>
      <c r="GBL2" s="208"/>
      <c r="GBM2" s="208"/>
      <c r="GBN2" s="208"/>
      <c r="GBO2" s="208"/>
      <c r="GBP2" s="208"/>
      <c r="GBQ2" s="208"/>
      <c r="GBR2" s="208"/>
      <c r="GBS2" s="208"/>
      <c r="GBT2" s="208"/>
      <c r="GBU2" s="208"/>
      <c r="GBV2" s="208"/>
      <c r="GBW2" s="208"/>
      <c r="GBX2" s="208"/>
      <c r="GBY2" s="208"/>
      <c r="GBZ2" s="208"/>
      <c r="GCA2" s="208"/>
      <c r="GCB2" s="208"/>
      <c r="GCC2" s="208"/>
      <c r="GCD2" s="208"/>
      <c r="GCE2" s="208"/>
      <c r="GCF2" s="208"/>
      <c r="GCG2" s="208"/>
      <c r="GCH2" s="208"/>
      <c r="GCI2" s="208"/>
      <c r="GCJ2" s="208"/>
      <c r="GCK2" s="208"/>
      <c r="GCL2" s="208"/>
      <c r="GCM2" s="208"/>
      <c r="GCN2" s="208"/>
      <c r="GCO2" s="208"/>
      <c r="GCP2" s="208"/>
      <c r="GCQ2" s="208"/>
      <c r="GCR2" s="208"/>
      <c r="GCS2" s="208"/>
      <c r="GCT2" s="208"/>
      <c r="GCU2" s="208"/>
      <c r="GCV2" s="208"/>
      <c r="GCW2" s="208"/>
      <c r="GCX2" s="208"/>
      <c r="GCY2" s="208"/>
      <c r="GCZ2" s="208"/>
      <c r="GDA2" s="208"/>
      <c r="GDB2" s="208"/>
      <c r="GDC2" s="208"/>
      <c r="GDD2" s="208"/>
      <c r="GDE2" s="208"/>
      <c r="GDF2" s="208"/>
      <c r="GDG2" s="208"/>
      <c r="GDH2" s="208"/>
      <c r="GDI2" s="208"/>
      <c r="GDJ2" s="208"/>
      <c r="GDK2" s="208"/>
      <c r="GDL2" s="208"/>
      <c r="GDM2" s="208"/>
      <c r="GDN2" s="208"/>
      <c r="GDO2" s="208"/>
      <c r="GDP2" s="208"/>
      <c r="GDQ2" s="208"/>
      <c r="GDR2" s="208"/>
      <c r="GDS2" s="208"/>
      <c r="GDT2" s="208"/>
      <c r="GDU2" s="208"/>
      <c r="GDV2" s="208"/>
      <c r="GDW2" s="208"/>
      <c r="GDX2" s="208"/>
      <c r="GDY2" s="208"/>
      <c r="GDZ2" s="208"/>
      <c r="GEA2" s="208"/>
      <c r="GEB2" s="208"/>
      <c r="GEC2" s="208"/>
      <c r="GED2" s="208"/>
      <c r="GEE2" s="208"/>
      <c r="GEF2" s="208"/>
      <c r="GEG2" s="208"/>
      <c r="GEH2" s="208"/>
      <c r="GEI2" s="208"/>
      <c r="GEJ2" s="208"/>
      <c r="GEK2" s="208"/>
      <c r="GEL2" s="208"/>
      <c r="GEM2" s="208"/>
      <c r="GEN2" s="208"/>
      <c r="GEO2" s="208"/>
      <c r="GEP2" s="208"/>
      <c r="GEQ2" s="208"/>
      <c r="GER2" s="208"/>
      <c r="GES2" s="208"/>
      <c r="GET2" s="208"/>
      <c r="GEU2" s="208"/>
      <c r="GEV2" s="208"/>
      <c r="GEW2" s="208"/>
      <c r="GEX2" s="208"/>
      <c r="GEY2" s="208"/>
      <c r="GEZ2" s="208"/>
      <c r="GFA2" s="208"/>
      <c r="GFB2" s="208"/>
      <c r="GFC2" s="208"/>
      <c r="GFD2" s="208"/>
      <c r="GFE2" s="208"/>
      <c r="GFF2" s="208"/>
      <c r="GFG2" s="208"/>
      <c r="GFH2" s="208"/>
      <c r="GFI2" s="208"/>
      <c r="GFJ2" s="208"/>
      <c r="GFK2" s="208"/>
      <c r="GFL2" s="208"/>
      <c r="GFM2" s="208"/>
      <c r="GFN2" s="208"/>
      <c r="GFO2" s="208"/>
      <c r="GFP2" s="208"/>
      <c r="GFQ2" s="208"/>
      <c r="GFR2" s="208"/>
      <c r="GFS2" s="208"/>
      <c r="GFT2" s="208"/>
      <c r="GFU2" s="208"/>
      <c r="GFV2" s="208"/>
      <c r="GFW2" s="208"/>
      <c r="GFX2" s="208"/>
      <c r="GFY2" s="208"/>
      <c r="GFZ2" s="208"/>
      <c r="GGA2" s="208"/>
      <c r="GGB2" s="208"/>
      <c r="GGC2" s="208"/>
      <c r="GGD2" s="208"/>
      <c r="GGE2" s="208"/>
      <c r="GGF2" s="208"/>
      <c r="GGG2" s="208"/>
      <c r="GGH2" s="208"/>
      <c r="GGI2" s="208"/>
      <c r="GGJ2" s="208"/>
      <c r="GGK2" s="208"/>
      <c r="GGL2" s="208"/>
      <c r="GGM2" s="208"/>
      <c r="GGN2" s="208"/>
      <c r="GGO2" s="208"/>
      <c r="GGP2" s="208"/>
      <c r="GGQ2" s="208"/>
      <c r="GGR2" s="208"/>
      <c r="GGS2" s="208"/>
      <c r="GGT2" s="208"/>
      <c r="GGU2" s="208"/>
      <c r="GGV2" s="208"/>
      <c r="GGW2" s="208"/>
      <c r="GGX2" s="208"/>
      <c r="GGY2" s="208"/>
      <c r="GGZ2" s="208"/>
      <c r="GHA2" s="208"/>
      <c r="GHB2" s="208"/>
      <c r="GHC2" s="208"/>
      <c r="GHD2" s="208"/>
      <c r="GHE2" s="208"/>
      <c r="GHF2" s="208"/>
      <c r="GHG2" s="208"/>
      <c r="GHH2" s="208"/>
      <c r="GHI2" s="208"/>
      <c r="GHJ2" s="208"/>
      <c r="GHK2" s="208"/>
      <c r="GHL2" s="208"/>
      <c r="GHM2" s="208"/>
      <c r="GHN2" s="208"/>
      <c r="GHO2" s="208"/>
      <c r="GHP2" s="208"/>
      <c r="GHQ2" s="208"/>
      <c r="GHR2" s="208"/>
      <c r="GHS2" s="208"/>
      <c r="GHT2" s="208"/>
      <c r="GHU2" s="208"/>
      <c r="GHV2" s="208"/>
      <c r="GHW2" s="208"/>
      <c r="GHX2" s="208"/>
      <c r="GHY2" s="208"/>
      <c r="GHZ2" s="208"/>
      <c r="GIA2" s="208"/>
      <c r="GIB2" s="208"/>
      <c r="GIC2" s="208"/>
      <c r="GID2" s="208"/>
      <c r="GIE2" s="208"/>
      <c r="GIF2" s="208"/>
      <c r="GIG2" s="208"/>
      <c r="GIH2" s="208"/>
      <c r="GII2" s="208"/>
      <c r="GIJ2" s="208"/>
      <c r="GIK2" s="208"/>
      <c r="GIL2" s="208"/>
      <c r="GIM2" s="208"/>
      <c r="GIN2" s="208"/>
      <c r="GIO2" s="208"/>
      <c r="GIP2" s="208"/>
      <c r="GIQ2" s="208"/>
      <c r="GIR2" s="208"/>
      <c r="GIS2" s="208"/>
      <c r="GIT2" s="208"/>
      <c r="GIU2" s="208"/>
      <c r="GIV2" s="208"/>
      <c r="GIW2" s="208"/>
      <c r="GIX2" s="208"/>
      <c r="GIY2" s="208"/>
      <c r="GIZ2" s="208"/>
      <c r="GJA2" s="208"/>
      <c r="GJB2" s="208"/>
      <c r="GJC2" s="208"/>
      <c r="GJD2" s="208"/>
      <c r="GJE2" s="208"/>
      <c r="GJF2" s="208"/>
      <c r="GJG2" s="208"/>
      <c r="GJH2" s="208"/>
      <c r="GJI2" s="208"/>
      <c r="GJJ2" s="208"/>
      <c r="GJK2" s="208"/>
      <c r="GJL2" s="208"/>
      <c r="GJM2" s="208"/>
      <c r="GJN2" s="208"/>
      <c r="GJO2" s="208"/>
      <c r="GJP2" s="208"/>
      <c r="GJQ2" s="208"/>
      <c r="GJR2" s="208"/>
      <c r="GJS2" s="208"/>
      <c r="GJT2" s="208"/>
      <c r="GJU2" s="208"/>
      <c r="GJV2" s="208"/>
      <c r="GJW2" s="208"/>
      <c r="GJX2" s="208"/>
      <c r="GJY2" s="208"/>
      <c r="GJZ2" s="208"/>
      <c r="GKA2" s="208"/>
      <c r="GKB2" s="208"/>
      <c r="GKC2" s="208"/>
      <c r="GKD2" s="208"/>
      <c r="GKE2" s="208"/>
      <c r="GKF2" s="208"/>
      <c r="GKG2" s="208"/>
      <c r="GKH2" s="208"/>
      <c r="GKI2" s="208"/>
      <c r="GKJ2" s="208"/>
      <c r="GKK2" s="208"/>
      <c r="GKL2" s="208"/>
      <c r="GKM2" s="208"/>
      <c r="GKN2" s="208"/>
      <c r="GKO2" s="208"/>
      <c r="GKP2" s="208"/>
      <c r="GKQ2" s="208"/>
      <c r="GKR2" s="208"/>
      <c r="GKS2" s="208"/>
      <c r="GKT2" s="208"/>
      <c r="GKU2" s="208"/>
      <c r="GKV2" s="208"/>
      <c r="GKW2" s="208"/>
      <c r="GKX2" s="208"/>
      <c r="GKY2" s="208"/>
      <c r="GKZ2" s="208"/>
      <c r="GLA2" s="208"/>
      <c r="GLB2" s="208"/>
      <c r="GLC2" s="208"/>
      <c r="GLD2" s="208"/>
      <c r="GLE2" s="208"/>
      <c r="GLF2" s="208"/>
      <c r="GLG2" s="208"/>
      <c r="GLH2" s="208"/>
      <c r="GLI2" s="208"/>
      <c r="GLJ2" s="208"/>
      <c r="GLK2" s="208"/>
      <c r="GLL2" s="208"/>
      <c r="GLM2" s="208"/>
      <c r="GLN2" s="208"/>
      <c r="GLO2" s="208"/>
      <c r="GLP2" s="208"/>
      <c r="GLQ2" s="208"/>
      <c r="GLR2" s="208"/>
      <c r="GLS2" s="208"/>
      <c r="GLT2" s="208"/>
      <c r="GLU2" s="208"/>
      <c r="GLV2" s="208"/>
      <c r="GLW2" s="208"/>
      <c r="GLX2" s="208"/>
      <c r="GLY2" s="208"/>
      <c r="GLZ2" s="208"/>
      <c r="GMA2" s="208"/>
      <c r="GMB2" s="208"/>
      <c r="GMC2" s="208"/>
      <c r="GMD2" s="208"/>
      <c r="GME2" s="208"/>
      <c r="GMF2" s="208"/>
      <c r="GMG2" s="208"/>
      <c r="GMH2" s="208"/>
      <c r="GMI2" s="208"/>
      <c r="GMJ2" s="208"/>
      <c r="GMK2" s="208"/>
      <c r="GML2" s="208"/>
      <c r="GMM2" s="208"/>
      <c r="GMN2" s="208"/>
      <c r="GMO2" s="208"/>
      <c r="GMP2" s="208"/>
      <c r="GMQ2" s="208"/>
      <c r="GMR2" s="208"/>
      <c r="GMS2" s="208"/>
      <c r="GMT2" s="208"/>
      <c r="GMU2" s="208"/>
      <c r="GMV2" s="208"/>
      <c r="GMW2" s="208"/>
      <c r="GMX2" s="208"/>
      <c r="GMY2" s="208"/>
      <c r="GMZ2" s="208"/>
      <c r="GNA2" s="208"/>
      <c r="GNB2" s="208"/>
      <c r="GNC2" s="208"/>
      <c r="GND2" s="208"/>
      <c r="GNE2" s="208"/>
      <c r="GNF2" s="208"/>
      <c r="GNG2" s="208"/>
      <c r="GNH2" s="208"/>
      <c r="GNI2" s="208"/>
      <c r="GNJ2" s="208"/>
      <c r="GNK2" s="208"/>
      <c r="GNL2" s="208"/>
      <c r="GNM2" s="208"/>
      <c r="GNN2" s="208"/>
      <c r="GNO2" s="208"/>
      <c r="GNP2" s="208"/>
      <c r="GNQ2" s="208"/>
      <c r="GNR2" s="208"/>
      <c r="GNS2" s="208"/>
      <c r="GNT2" s="208"/>
      <c r="GNU2" s="208"/>
      <c r="GNV2" s="208"/>
      <c r="GNW2" s="208"/>
      <c r="GNX2" s="208"/>
      <c r="GNY2" s="208"/>
      <c r="GNZ2" s="208"/>
      <c r="GOA2" s="208"/>
      <c r="GOB2" s="208"/>
      <c r="GOC2" s="208"/>
      <c r="GOD2" s="208"/>
      <c r="GOE2" s="208"/>
      <c r="GOF2" s="208"/>
      <c r="GOG2" s="208"/>
      <c r="GOH2" s="208"/>
      <c r="GOI2" s="208"/>
      <c r="GOJ2" s="208"/>
      <c r="GOK2" s="208"/>
      <c r="GOL2" s="208"/>
      <c r="GOM2" s="208"/>
      <c r="GON2" s="208"/>
      <c r="GOO2" s="208"/>
      <c r="GOP2" s="208"/>
      <c r="GOQ2" s="208"/>
      <c r="GOR2" s="208"/>
      <c r="GOS2" s="208"/>
      <c r="GOT2" s="208"/>
      <c r="GOU2" s="208"/>
      <c r="GOV2" s="208"/>
      <c r="GOW2" s="208"/>
      <c r="GOX2" s="208"/>
      <c r="GOY2" s="208"/>
      <c r="GOZ2" s="208"/>
      <c r="GPA2" s="208"/>
      <c r="GPB2" s="208"/>
      <c r="GPC2" s="208"/>
      <c r="GPD2" s="208"/>
      <c r="GPE2" s="208"/>
      <c r="GPF2" s="208"/>
      <c r="GPG2" s="208"/>
      <c r="GPH2" s="208"/>
      <c r="GPI2" s="208"/>
      <c r="GPJ2" s="208"/>
      <c r="GPK2" s="208"/>
      <c r="GPL2" s="208"/>
      <c r="GPM2" s="208"/>
      <c r="GPN2" s="208"/>
      <c r="GPO2" s="208"/>
      <c r="GPP2" s="208"/>
      <c r="GPQ2" s="208"/>
      <c r="GPR2" s="208"/>
      <c r="GPS2" s="208"/>
      <c r="GPT2" s="208"/>
      <c r="GPU2" s="208"/>
      <c r="GPV2" s="208"/>
      <c r="GPW2" s="208"/>
      <c r="GPX2" s="208"/>
      <c r="GPY2" s="208"/>
      <c r="GPZ2" s="208"/>
      <c r="GQA2" s="208"/>
      <c r="GQB2" s="208"/>
      <c r="GQC2" s="208"/>
      <c r="GQD2" s="208"/>
      <c r="GQE2" s="208"/>
      <c r="GQF2" s="208"/>
      <c r="GQG2" s="208"/>
      <c r="GQH2" s="208"/>
      <c r="GQI2" s="208"/>
      <c r="GQJ2" s="208"/>
      <c r="GQK2" s="208"/>
      <c r="GQL2" s="208"/>
      <c r="GQM2" s="208"/>
      <c r="GQN2" s="208"/>
      <c r="GQO2" s="208"/>
      <c r="GQP2" s="208"/>
      <c r="GQQ2" s="208"/>
      <c r="GQR2" s="208"/>
      <c r="GQS2" s="208"/>
      <c r="GQT2" s="208"/>
      <c r="GQU2" s="208"/>
      <c r="GQV2" s="208"/>
      <c r="GQW2" s="208"/>
      <c r="GQX2" s="208"/>
      <c r="GQY2" s="208"/>
      <c r="GQZ2" s="208"/>
      <c r="GRA2" s="208"/>
      <c r="GRB2" s="208"/>
      <c r="GRC2" s="208"/>
      <c r="GRD2" s="208"/>
      <c r="GRE2" s="208"/>
      <c r="GRF2" s="208"/>
      <c r="GRG2" s="208"/>
      <c r="GRH2" s="208"/>
      <c r="GRI2" s="208"/>
      <c r="GRJ2" s="208"/>
      <c r="GRK2" s="208"/>
      <c r="GRL2" s="208"/>
      <c r="GRM2" s="208"/>
      <c r="GRN2" s="208"/>
      <c r="GRO2" s="208"/>
      <c r="GRP2" s="208"/>
      <c r="GRQ2" s="208"/>
      <c r="GRR2" s="208"/>
      <c r="GRS2" s="208"/>
      <c r="GRT2" s="208"/>
      <c r="GRU2" s="208"/>
      <c r="GRV2" s="208"/>
      <c r="GRW2" s="208"/>
      <c r="GRX2" s="208"/>
      <c r="GRY2" s="208"/>
      <c r="GRZ2" s="208"/>
      <c r="GSA2" s="208"/>
      <c r="GSB2" s="208"/>
      <c r="GSC2" s="208"/>
      <c r="GSD2" s="208"/>
      <c r="GSE2" s="208"/>
      <c r="GSF2" s="208"/>
      <c r="GSG2" s="208"/>
      <c r="GSH2" s="208"/>
      <c r="GSI2" s="208"/>
      <c r="GSJ2" s="208"/>
      <c r="GSK2" s="208"/>
      <c r="GSL2" s="208"/>
      <c r="GSM2" s="208"/>
      <c r="GSN2" s="208"/>
      <c r="GSO2" s="208"/>
      <c r="GSP2" s="208"/>
      <c r="GSQ2" s="208"/>
      <c r="GSR2" s="208"/>
      <c r="GSS2" s="208"/>
      <c r="GST2" s="208"/>
      <c r="GSU2" s="208"/>
      <c r="GSV2" s="208"/>
      <c r="GSW2" s="208"/>
      <c r="GSX2" s="208"/>
      <c r="GSY2" s="208"/>
      <c r="GSZ2" s="208"/>
      <c r="GTA2" s="208"/>
      <c r="GTB2" s="208"/>
      <c r="GTC2" s="208"/>
      <c r="GTD2" s="208"/>
      <c r="GTE2" s="208"/>
      <c r="GTF2" s="208"/>
      <c r="GTG2" s="208"/>
      <c r="GTH2" s="208"/>
      <c r="GTI2" s="208"/>
      <c r="GTJ2" s="208"/>
      <c r="GTK2" s="208"/>
      <c r="GTL2" s="208"/>
      <c r="GTM2" s="208"/>
      <c r="GTN2" s="208"/>
      <c r="GTO2" s="208"/>
      <c r="GTP2" s="208"/>
      <c r="GTQ2" s="208"/>
      <c r="GTR2" s="208"/>
      <c r="GTS2" s="208"/>
      <c r="GTT2" s="208"/>
      <c r="GTU2" s="208"/>
      <c r="GTV2" s="208"/>
      <c r="GTW2" s="208"/>
      <c r="GTX2" s="208"/>
      <c r="GTY2" s="208"/>
      <c r="GTZ2" s="208"/>
      <c r="GUA2" s="208"/>
      <c r="GUB2" s="208"/>
      <c r="GUC2" s="208"/>
      <c r="GUD2" s="208"/>
      <c r="GUE2" s="208"/>
      <c r="GUF2" s="208"/>
      <c r="GUG2" s="208"/>
      <c r="GUH2" s="208"/>
      <c r="GUI2" s="208"/>
      <c r="GUJ2" s="208"/>
      <c r="GUK2" s="208"/>
      <c r="GUL2" s="208"/>
      <c r="GUM2" s="208"/>
      <c r="GUN2" s="208"/>
      <c r="GUO2" s="208"/>
      <c r="GUP2" s="208"/>
      <c r="GUQ2" s="208"/>
      <c r="GUR2" s="208"/>
      <c r="GUS2" s="208"/>
      <c r="GUT2" s="208"/>
      <c r="GUU2" s="208"/>
      <c r="GUV2" s="208"/>
      <c r="GUW2" s="208"/>
      <c r="GUX2" s="208"/>
      <c r="GUY2" s="208"/>
      <c r="GUZ2" s="208"/>
      <c r="GVA2" s="208"/>
      <c r="GVB2" s="208"/>
      <c r="GVC2" s="208"/>
      <c r="GVD2" s="208"/>
      <c r="GVE2" s="208"/>
      <c r="GVF2" s="208"/>
      <c r="GVG2" s="208"/>
      <c r="GVH2" s="208"/>
      <c r="GVI2" s="208"/>
      <c r="GVJ2" s="208"/>
      <c r="GVK2" s="208"/>
      <c r="GVL2" s="208"/>
      <c r="GVM2" s="208"/>
      <c r="GVN2" s="208"/>
      <c r="GVO2" s="208"/>
      <c r="GVP2" s="208"/>
      <c r="GVQ2" s="208"/>
      <c r="GVR2" s="208"/>
      <c r="GVS2" s="208"/>
      <c r="GVT2" s="208"/>
      <c r="GVU2" s="208"/>
      <c r="GVV2" s="208"/>
      <c r="GVW2" s="208"/>
      <c r="GVX2" s="208"/>
      <c r="GVY2" s="208"/>
      <c r="GVZ2" s="208"/>
      <c r="GWA2" s="208"/>
      <c r="GWB2" s="208"/>
      <c r="GWC2" s="208"/>
      <c r="GWD2" s="208"/>
      <c r="GWE2" s="208"/>
      <c r="GWF2" s="208"/>
      <c r="GWG2" s="208"/>
      <c r="GWH2" s="208"/>
      <c r="GWI2" s="208"/>
      <c r="GWJ2" s="208"/>
      <c r="GWK2" s="208"/>
      <c r="GWL2" s="208"/>
      <c r="GWM2" s="208"/>
      <c r="GWN2" s="208"/>
      <c r="GWO2" s="208"/>
      <c r="GWP2" s="208"/>
      <c r="GWQ2" s="208"/>
      <c r="GWR2" s="208"/>
      <c r="GWS2" s="208"/>
      <c r="GWT2" s="208"/>
      <c r="GWU2" s="208"/>
      <c r="GWV2" s="208"/>
      <c r="GWW2" s="208"/>
      <c r="GWX2" s="208"/>
      <c r="GWY2" s="208"/>
      <c r="GWZ2" s="208"/>
      <c r="GXA2" s="208"/>
      <c r="GXB2" s="208"/>
      <c r="GXC2" s="208"/>
      <c r="GXD2" s="208"/>
      <c r="GXE2" s="208"/>
      <c r="GXF2" s="208"/>
      <c r="GXG2" s="208"/>
      <c r="GXH2" s="208"/>
      <c r="GXI2" s="208"/>
      <c r="GXJ2" s="208"/>
      <c r="GXK2" s="208"/>
      <c r="GXL2" s="208"/>
      <c r="GXM2" s="208"/>
      <c r="GXN2" s="208"/>
      <c r="GXO2" s="208"/>
      <c r="GXP2" s="208"/>
      <c r="GXQ2" s="208"/>
      <c r="GXR2" s="208"/>
      <c r="GXS2" s="208"/>
      <c r="GXT2" s="208"/>
      <c r="GXU2" s="208"/>
      <c r="GXV2" s="208"/>
      <c r="GXW2" s="208"/>
      <c r="GXX2" s="208"/>
      <c r="GXY2" s="208"/>
      <c r="GXZ2" s="208"/>
      <c r="GYA2" s="208"/>
      <c r="GYB2" s="208"/>
      <c r="GYC2" s="208"/>
      <c r="GYD2" s="208"/>
      <c r="GYE2" s="208"/>
      <c r="GYF2" s="208"/>
      <c r="GYG2" s="208"/>
      <c r="GYH2" s="208"/>
      <c r="GYI2" s="208"/>
      <c r="GYJ2" s="208"/>
      <c r="GYK2" s="208"/>
      <c r="GYL2" s="208"/>
      <c r="GYM2" s="208"/>
      <c r="GYN2" s="208"/>
      <c r="GYO2" s="208"/>
      <c r="GYP2" s="208"/>
      <c r="GYQ2" s="208"/>
      <c r="GYR2" s="208"/>
      <c r="GYS2" s="208"/>
      <c r="GYT2" s="208"/>
      <c r="GYU2" s="208"/>
      <c r="GYV2" s="208"/>
      <c r="GYW2" s="208"/>
      <c r="GYX2" s="208"/>
      <c r="GYY2" s="208"/>
      <c r="GYZ2" s="208"/>
      <c r="GZA2" s="208"/>
      <c r="GZB2" s="208"/>
      <c r="GZC2" s="208"/>
      <c r="GZD2" s="208"/>
      <c r="GZE2" s="208"/>
      <c r="GZF2" s="208"/>
      <c r="GZG2" s="208"/>
      <c r="GZH2" s="208"/>
      <c r="GZI2" s="208"/>
      <c r="GZJ2" s="208"/>
      <c r="GZK2" s="208"/>
      <c r="GZL2" s="208"/>
      <c r="GZM2" s="208"/>
      <c r="GZN2" s="208"/>
      <c r="GZO2" s="208"/>
      <c r="GZP2" s="208"/>
      <c r="GZQ2" s="208"/>
      <c r="GZR2" s="208"/>
      <c r="GZS2" s="208"/>
      <c r="GZT2" s="208"/>
      <c r="GZU2" s="208"/>
      <c r="GZV2" s="208"/>
      <c r="GZW2" s="208"/>
      <c r="GZX2" s="208"/>
      <c r="GZY2" s="208"/>
      <c r="GZZ2" s="208"/>
      <c r="HAA2" s="208"/>
      <c r="HAB2" s="208"/>
      <c r="HAC2" s="208"/>
      <c r="HAD2" s="208"/>
      <c r="HAE2" s="208"/>
      <c r="HAF2" s="208"/>
      <c r="HAG2" s="208"/>
      <c r="HAH2" s="208"/>
      <c r="HAI2" s="208"/>
      <c r="HAJ2" s="208"/>
      <c r="HAK2" s="208"/>
      <c r="HAL2" s="208"/>
      <c r="HAM2" s="208"/>
      <c r="HAN2" s="208"/>
      <c r="HAO2" s="208"/>
      <c r="HAP2" s="208"/>
      <c r="HAQ2" s="208"/>
      <c r="HAR2" s="208"/>
      <c r="HAS2" s="208"/>
      <c r="HAT2" s="208"/>
      <c r="HAU2" s="208"/>
      <c r="HAV2" s="208"/>
      <c r="HAW2" s="208"/>
      <c r="HAX2" s="208"/>
      <c r="HAY2" s="208"/>
      <c r="HAZ2" s="208"/>
      <c r="HBA2" s="208"/>
      <c r="HBB2" s="208"/>
      <c r="HBC2" s="208"/>
      <c r="HBD2" s="208"/>
      <c r="HBE2" s="208"/>
      <c r="HBF2" s="208"/>
      <c r="HBG2" s="208"/>
      <c r="HBH2" s="208"/>
      <c r="HBI2" s="208"/>
      <c r="HBJ2" s="208"/>
      <c r="HBK2" s="208"/>
      <c r="HBL2" s="208"/>
      <c r="HBM2" s="208"/>
      <c r="HBN2" s="208"/>
      <c r="HBO2" s="208"/>
      <c r="HBP2" s="208"/>
      <c r="HBQ2" s="208"/>
      <c r="HBR2" s="208"/>
      <c r="HBS2" s="208"/>
      <c r="HBT2" s="208"/>
      <c r="HBU2" s="208"/>
      <c r="HBV2" s="208"/>
      <c r="HBW2" s="208"/>
      <c r="HBX2" s="208"/>
      <c r="HBY2" s="208"/>
      <c r="HBZ2" s="208"/>
      <c r="HCA2" s="208"/>
      <c r="HCB2" s="208"/>
      <c r="HCC2" s="208"/>
      <c r="HCD2" s="208"/>
      <c r="HCE2" s="208"/>
      <c r="HCF2" s="208"/>
      <c r="HCG2" s="208"/>
      <c r="HCH2" s="208"/>
      <c r="HCI2" s="208"/>
      <c r="HCJ2" s="208"/>
      <c r="HCK2" s="208"/>
      <c r="HCL2" s="208"/>
      <c r="HCM2" s="208"/>
      <c r="HCN2" s="208"/>
      <c r="HCO2" s="208"/>
      <c r="HCP2" s="208"/>
      <c r="HCQ2" s="208"/>
      <c r="HCR2" s="208"/>
      <c r="HCS2" s="208"/>
      <c r="HCT2" s="208"/>
      <c r="HCU2" s="208"/>
      <c r="HCV2" s="208"/>
      <c r="HCW2" s="208"/>
      <c r="HCX2" s="208"/>
      <c r="HCY2" s="208"/>
      <c r="HCZ2" s="208"/>
      <c r="HDA2" s="208"/>
      <c r="HDB2" s="208"/>
      <c r="HDC2" s="208"/>
      <c r="HDD2" s="208"/>
      <c r="HDE2" s="208"/>
      <c r="HDF2" s="208"/>
      <c r="HDG2" s="208"/>
      <c r="HDH2" s="208"/>
      <c r="HDI2" s="208"/>
      <c r="HDJ2" s="208"/>
      <c r="HDK2" s="208"/>
      <c r="HDL2" s="208"/>
      <c r="HDM2" s="208"/>
      <c r="HDN2" s="208"/>
      <c r="HDO2" s="208"/>
      <c r="HDP2" s="208"/>
      <c r="HDQ2" s="208"/>
      <c r="HDR2" s="208"/>
      <c r="HDS2" s="208"/>
      <c r="HDT2" s="208"/>
      <c r="HDU2" s="208"/>
      <c r="HDV2" s="208"/>
      <c r="HDW2" s="208"/>
      <c r="HDX2" s="208"/>
      <c r="HDY2" s="208"/>
      <c r="HDZ2" s="208"/>
      <c r="HEA2" s="208"/>
      <c r="HEB2" s="208"/>
      <c r="HEC2" s="208"/>
      <c r="HED2" s="208"/>
      <c r="HEE2" s="208"/>
      <c r="HEF2" s="208"/>
      <c r="HEG2" s="208"/>
      <c r="HEH2" s="208"/>
      <c r="HEI2" s="208"/>
      <c r="HEJ2" s="208"/>
      <c r="HEK2" s="208"/>
      <c r="HEL2" s="208"/>
      <c r="HEM2" s="208"/>
      <c r="HEN2" s="208"/>
      <c r="HEO2" s="208"/>
      <c r="HEP2" s="208"/>
      <c r="HEQ2" s="208"/>
      <c r="HER2" s="208"/>
      <c r="HES2" s="208"/>
      <c r="HET2" s="208"/>
      <c r="HEU2" s="208"/>
      <c r="HEV2" s="208"/>
      <c r="HEW2" s="208"/>
      <c r="HEX2" s="208"/>
      <c r="HEY2" s="208"/>
      <c r="HEZ2" s="208"/>
      <c r="HFA2" s="208"/>
      <c r="HFB2" s="208"/>
      <c r="HFC2" s="208"/>
      <c r="HFD2" s="208"/>
      <c r="HFE2" s="208"/>
      <c r="HFF2" s="208"/>
      <c r="HFG2" s="208"/>
      <c r="HFH2" s="208"/>
      <c r="HFI2" s="208"/>
      <c r="HFJ2" s="208"/>
      <c r="HFK2" s="208"/>
      <c r="HFL2" s="208"/>
      <c r="HFM2" s="208"/>
      <c r="HFN2" s="208"/>
      <c r="HFO2" s="208"/>
      <c r="HFP2" s="208"/>
      <c r="HFQ2" s="208"/>
      <c r="HFR2" s="208"/>
      <c r="HFS2" s="208"/>
      <c r="HFT2" s="208"/>
      <c r="HFU2" s="208"/>
      <c r="HFV2" s="208"/>
      <c r="HFW2" s="208"/>
      <c r="HFX2" s="208"/>
      <c r="HFY2" s="208"/>
      <c r="HFZ2" s="208"/>
      <c r="HGA2" s="208"/>
      <c r="HGB2" s="208"/>
      <c r="HGC2" s="208"/>
      <c r="HGD2" s="208"/>
      <c r="HGE2" s="208"/>
      <c r="HGF2" s="208"/>
      <c r="HGG2" s="208"/>
      <c r="HGH2" s="208"/>
      <c r="HGI2" s="208"/>
      <c r="HGJ2" s="208"/>
      <c r="HGK2" s="208"/>
      <c r="HGL2" s="208"/>
      <c r="HGM2" s="208"/>
      <c r="HGN2" s="208"/>
      <c r="HGO2" s="208"/>
      <c r="HGP2" s="208"/>
      <c r="HGQ2" s="208"/>
      <c r="HGR2" s="208"/>
      <c r="HGS2" s="208"/>
      <c r="HGT2" s="208"/>
      <c r="HGU2" s="208"/>
      <c r="HGV2" s="208"/>
      <c r="HGW2" s="208"/>
      <c r="HGX2" s="208"/>
      <c r="HGY2" s="208"/>
      <c r="HGZ2" s="208"/>
      <c r="HHA2" s="208"/>
      <c r="HHB2" s="208"/>
      <c r="HHC2" s="208"/>
      <c r="HHD2" s="208"/>
      <c r="HHE2" s="208"/>
      <c r="HHF2" s="208"/>
      <c r="HHG2" s="208"/>
      <c r="HHH2" s="208"/>
      <c r="HHI2" s="208"/>
      <c r="HHJ2" s="208"/>
      <c r="HHK2" s="208"/>
      <c r="HHL2" s="208"/>
      <c r="HHM2" s="208"/>
      <c r="HHN2" s="208"/>
      <c r="HHO2" s="208"/>
      <c r="HHP2" s="208"/>
      <c r="HHQ2" s="208"/>
      <c r="HHR2" s="208"/>
      <c r="HHS2" s="208"/>
      <c r="HHT2" s="208"/>
      <c r="HHU2" s="208"/>
      <c r="HHV2" s="208"/>
      <c r="HHW2" s="208"/>
      <c r="HHX2" s="208"/>
      <c r="HHY2" s="208"/>
      <c r="HHZ2" s="208"/>
      <c r="HIA2" s="208"/>
      <c r="HIB2" s="208"/>
      <c r="HIC2" s="208"/>
      <c r="HID2" s="208"/>
      <c r="HIE2" s="208"/>
      <c r="HIF2" s="208"/>
      <c r="HIG2" s="208"/>
      <c r="HIH2" s="208"/>
      <c r="HII2" s="208"/>
      <c r="HIJ2" s="208"/>
      <c r="HIK2" s="208"/>
      <c r="HIL2" s="208"/>
      <c r="HIM2" s="208"/>
      <c r="HIN2" s="208"/>
      <c r="HIO2" s="208"/>
      <c r="HIP2" s="208"/>
      <c r="HIQ2" s="208"/>
      <c r="HIR2" s="208"/>
      <c r="HIS2" s="208"/>
      <c r="HIT2" s="208"/>
      <c r="HIU2" s="208"/>
      <c r="HIV2" s="208"/>
      <c r="HIW2" s="208"/>
      <c r="HIX2" s="208"/>
      <c r="HIY2" s="208"/>
      <c r="HIZ2" s="208"/>
      <c r="HJA2" s="208"/>
      <c r="HJB2" s="208"/>
      <c r="HJC2" s="208"/>
      <c r="HJD2" s="208"/>
      <c r="HJE2" s="208"/>
      <c r="HJF2" s="208"/>
      <c r="HJG2" s="208"/>
      <c r="HJH2" s="208"/>
      <c r="HJI2" s="208"/>
      <c r="HJJ2" s="208"/>
      <c r="HJK2" s="208"/>
      <c r="HJL2" s="208"/>
      <c r="HJM2" s="208"/>
      <c r="HJN2" s="208"/>
      <c r="HJO2" s="208"/>
      <c r="HJP2" s="208"/>
      <c r="HJQ2" s="208"/>
      <c r="HJR2" s="208"/>
      <c r="HJS2" s="208"/>
      <c r="HJT2" s="208"/>
      <c r="HJU2" s="208"/>
      <c r="HJV2" s="208"/>
      <c r="HJW2" s="208"/>
      <c r="HJX2" s="208"/>
      <c r="HJY2" s="208"/>
      <c r="HJZ2" s="208"/>
      <c r="HKA2" s="208"/>
      <c r="HKB2" s="208"/>
      <c r="HKC2" s="208"/>
      <c r="HKD2" s="208"/>
      <c r="HKE2" s="208"/>
      <c r="HKF2" s="208"/>
      <c r="HKG2" s="208"/>
      <c r="HKH2" s="208"/>
      <c r="HKI2" s="208"/>
      <c r="HKJ2" s="208"/>
      <c r="HKK2" s="208"/>
      <c r="HKL2" s="208"/>
      <c r="HKM2" s="208"/>
      <c r="HKN2" s="208"/>
      <c r="HKO2" s="208"/>
      <c r="HKP2" s="208"/>
      <c r="HKQ2" s="208"/>
      <c r="HKR2" s="208"/>
      <c r="HKS2" s="208"/>
      <c r="HKT2" s="208"/>
      <c r="HKU2" s="208"/>
      <c r="HKV2" s="208"/>
      <c r="HKW2" s="208"/>
      <c r="HKX2" s="208"/>
      <c r="HKY2" s="208"/>
      <c r="HKZ2" s="208"/>
      <c r="HLA2" s="208"/>
      <c r="HLB2" s="208"/>
      <c r="HLC2" s="208"/>
      <c r="HLD2" s="208"/>
      <c r="HLE2" s="208"/>
      <c r="HLF2" s="208"/>
      <c r="HLG2" s="208"/>
      <c r="HLH2" s="208"/>
      <c r="HLI2" s="208"/>
      <c r="HLJ2" s="208"/>
      <c r="HLK2" s="208"/>
      <c r="HLL2" s="208"/>
      <c r="HLM2" s="208"/>
      <c r="HLN2" s="208"/>
      <c r="HLO2" s="208"/>
      <c r="HLP2" s="208"/>
      <c r="HLQ2" s="208"/>
      <c r="HLR2" s="208"/>
      <c r="HLS2" s="208"/>
      <c r="HLT2" s="208"/>
      <c r="HLU2" s="208"/>
      <c r="HLV2" s="208"/>
      <c r="HLW2" s="208"/>
      <c r="HLX2" s="208"/>
      <c r="HLY2" s="208"/>
      <c r="HLZ2" s="208"/>
      <c r="HMA2" s="208"/>
      <c r="HMB2" s="208"/>
      <c r="HMC2" s="208"/>
      <c r="HMD2" s="208"/>
      <c r="HME2" s="208"/>
      <c r="HMF2" s="208"/>
      <c r="HMG2" s="208"/>
      <c r="HMH2" s="208"/>
      <c r="HMI2" s="208"/>
      <c r="HMJ2" s="208"/>
      <c r="HMK2" s="208"/>
      <c r="HML2" s="208"/>
      <c r="HMM2" s="208"/>
      <c r="HMN2" s="208"/>
      <c r="HMO2" s="208"/>
      <c r="HMP2" s="208"/>
      <c r="HMQ2" s="208"/>
      <c r="HMR2" s="208"/>
      <c r="HMS2" s="208"/>
      <c r="HMT2" s="208"/>
      <c r="HMU2" s="208"/>
      <c r="HMV2" s="208"/>
      <c r="HMW2" s="208"/>
      <c r="HMX2" s="208"/>
      <c r="HMY2" s="208"/>
      <c r="HMZ2" s="208"/>
      <c r="HNA2" s="208"/>
      <c r="HNB2" s="208"/>
      <c r="HNC2" s="208"/>
      <c r="HND2" s="208"/>
      <c r="HNE2" s="208"/>
      <c r="HNF2" s="208"/>
      <c r="HNG2" s="208"/>
      <c r="HNH2" s="208"/>
      <c r="HNI2" s="208"/>
      <c r="HNJ2" s="208"/>
      <c r="HNK2" s="208"/>
      <c r="HNL2" s="208"/>
      <c r="HNM2" s="208"/>
      <c r="HNN2" s="208"/>
      <c r="HNO2" s="208"/>
      <c r="HNP2" s="208"/>
      <c r="HNQ2" s="208"/>
      <c r="HNR2" s="208"/>
      <c r="HNS2" s="208"/>
      <c r="HNT2" s="208"/>
      <c r="HNU2" s="208"/>
      <c r="HNV2" s="208"/>
      <c r="HNW2" s="208"/>
      <c r="HNX2" s="208"/>
      <c r="HNY2" s="208"/>
      <c r="HNZ2" s="208"/>
      <c r="HOA2" s="208"/>
      <c r="HOB2" s="208"/>
      <c r="HOC2" s="208"/>
      <c r="HOD2" s="208"/>
      <c r="HOE2" s="208"/>
      <c r="HOF2" s="208"/>
      <c r="HOG2" s="208"/>
      <c r="HOH2" s="208"/>
      <c r="HOI2" s="208"/>
      <c r="HOJ2" s="208"/>
      <c r="HOK2" s="208"/>
      <c r="HOL2" s="208"/>
      <c r="HOM2" s="208"/>
      <c r="HON2" s="208"/>
      <c r="HOO2" s="208"/>
      <c r="HOP2" s="208"/>
      <c r="HOQ2" s="208"/>
      <c r="HOR2" s="208"/>
      <c r="HOS2" s="208"/>
      <c r="HOT2" s="208"/>
      <c r="HOU2" s="208"/>
      <c r="HOV2" s="208"/>
      <c r="HOW2" s="208"/>
      <c r="HOX2" s="208"/>
      <c r="HOY2" s="208"/>
      <c r="HOZ2" s="208"/>
      <c r="HPA2" s="208"/>
      <c r="HPB2" s="208"/>
      <c r="HPC2" s="208"/>
      <c r="HPD2" s="208"/>
      <c r="HPE2" s="208"/>
      <c r="HPF2" s="208"/>
      <c r="HPG2" s="208"/>
      <c r="HPH2" s="208"/>
      <c r="HPI2" s="208"/>
      <c r="HPJ2" s="208"/>
      <c r="HPK2" s="208"/>
      <c r="HPL2" s="208"/>
      <c r="HPM2" s="208"/>
      <c r="HPN2" s="208"/>
      <c r="HPO2" s="208"/>
      <c r="HPP2" s="208"/>
      <c r="HPQ2" s="208"/>
      <c r="HPR2" s="208"/>
      <c r="HPS2" s="208"/>
      <c r="HPT2" s="208"/>
      <c r="HPU2" s="208"/>
      <c r="HPV2" s="208"/>
      <c r="HPW2" s="208"/>
      <c r="HPX2" s="208"/>
      <c r="HPY2" s="208"/>
      <c r="HPZ2" s="208"/>
      <c r="HQA2" s="208"/>
      <c r="HQB2" s="208"/>
      <c r="HQC2" s="208"/>
      <c r="HQD2" s="208"/>
      <c r="HQE2" s="208"/>
      <c r="HQF2" s="208"/>
      <c r="HQG2" s="208"/>
      <c r="HQH2" s="208"/>
      <c r="HQI2" s="208"/>
      <c r="HQJ2" s="208"/>
      <c r="HQK2" s="208"/>
      <c r="HQL2" s="208"/>
      <c r="HQM2" s="208"/>
      <c r="HQN2" s="208"/>
      <c r="HQO2" s="208"/>
      <c r="HQP2" s="208"/>
      <c r="HQQ2" s="208"/>
      <c r="HQR2" s="208"/>
      <c r="HQS2" s="208"/>
      <c r="HQT2" s="208"/>
      <c r="HQU2" s="208"/>
      <c r="HQV2" s="208"/>
      <c r="HQW2" s="208"/>
      <c r="HQX2" s="208"/>
      <c r="HQY2" s="208"/>
      <c r="HQZ2" s="208"/>
      <c r="HRA2" s="208"/>
      <c r="HRB2" s="208"/>
      <c r="HRC2" s="208"/>
      <c r="HRD2" s="208"/>
      <c r="HRE2" s="208"/>
      <c r="HRF2" s="208"/>
      <c r="HRG2" s="208"/>
      <c r="HRH2" s="208"/>
      <c r="HRI2" s="208"/>
      <c r="HRJ2" s="208"/>
      <c r="HRK2" s="208"/>
      <c r="HRL2" s="208"/>
      <c r="HRM2" s="208"/>
      <c r="HRN2" s="208"/>
      <c r="HRO2" s="208"/>
      <c r="HRP2" s="208"/>
      <c r="HRQ2" s="208"/>
      <c r="HRR2" s="208"/>
      <c r="HRS2" s="208"/>
      <c r="HRT2" s="208"/>
      <c r="HRU2" s="208"/>
      <c r="HRV2" s="208"/>
      <c r="HRW2" s="208"/>
      <c r="HRX2" s="208"/>
      <c r="HRY2" s="208"/>
      <c r="HRZ2" s="208"/>
      <c r="HSA2" s="208"/>
      <c r="HSB2" s="208"/>
      <c r="HSC2" s="208"/>
      <c r="HSD2" s="208"/>
      <c r="HSE2" s="208"/>
      <c r="HSF2" s="208"/>
      <c r="HSG2" s="208"/>
      <c r="HSH2" s="208"/>
      <c r="HSI2" s="208"/>
      <c r="HSJ2" s="208"/>
      <c r="HSK2" s="208"/>
      <c r="HSL2" s="208"/>
      <c r="HSM2" s="208"/>
      <c r="HSN2" s="208"/>
      <c r="HSO2" s="208"/>
      <c r="HSP2" s="208"/>
      <c r="HSQ2" s="208"/>
      <c r="HSR2" s="208"/>
      <c r="HSS2" s="208"/>
      <c r="HST2" s="208"/>
      <c r="HSU2" s="208"/>
      <c r="HSV2" s="208"/>
      <c r="HSW2" s="208"/>
      <c r="HSX2" s="208"/>
      <c r="HSY2" s="208"/>
      <c r="HSZ2" s="208"/>
      <c r="HTA2" s="208"/>
      <c r="HTB2" s="208"/>
      <c r="HTC2" s="208"/>
      <c r="HTD2" s="208"/>
      <c r="HTE2" s="208"/>
      <c r="HTF2" s="208"/>
      <c r="HTG2" s="208"/>
      <c r="HTH2" s="208"/>
      <c r="HTI2" s="208"/>
      <c r="HTJ2" s="208"/>
      <c r="HTK2" s="208"/>
      <c r="HTL2" s="208"/>
      <c r="HTM2" s="208"/>
      <c r="HTN2" s="208"/>
      <c r="HTO2" s="208"/>
      <c r="HTP2" s="208"/>
      <c r="HTQ2" s="208"/>
      <c r="HTR2" s="208"/>
      <c r="HTS2" s="208"/>
      <c r="HTT2" s="208"/>
      <c r="HTU2" s="208"/>
      <c r="HTV2" s="208"/>
      <c r="HTW2" s="208"/>
      <c r="HTX2" s="208"/>
      <c r="HTY2" s="208"/>
      <c r="HTZ2" s="208"/>
      <c r="HUA2" s="208"/>
      <c r="HUB2" s="208"/>
      <c r="HUC2" s="208"/>
      <c r="HUD2" s="208"/>
      <c r="HUE2" s="208"/>
      <c r="HUF2" s="208"/>
      <c r="HUG2" s="208"/>
      <c r="HUH2" s="208"/>
      <c r="HUI2" s="208"/>
      <c r="HUJ2" s="208"/>
      <c r="HUK2" s="208"/>
      <c r="HUL2" s="208"/>
      <c r="HUM2" s="208"/>
      <c r="HUN2" s="208"/>
      <c r="HUO2" s="208"/>
      <c r="HUP2" s="208"/>
      <c r="HUQ2" s="208"/>
      <c r="HUR2" s="208"/>
      <c r="HUS2" s="208"/>
      <c r="HUT2" s="208"/>
      <c r="HUU2" s="208"/>
      <c r="HUV2" s="208"/>
      <c r="HUW2" s="208"/>
      <c r="HUX2" s="208"/>
      <c r="HUY2" s="208"/>
      <c r="HUZ2" s="208"/>
      <c r="HVA2" s="208"/>
      <c r="HVB2" s="208"/>
      <c r="HVC2" s="208"/>
      <c r="HVD2" s="208"/>
      <c r="HVE2" s="208"/>
      <c r="HVF2" s="208"/>
      <c r="HVG2" s="208"/>
      <c r="HVH2" s="208"/>
      <c r="HVI2" s="208"/>
      <c r="HVJ2" s="208"/>
      <c r="HVK2" s="208"/>
      <c r="HVL2" s="208"/>
      <c r="HVM2" s="208"/>
      <c r="HVN2" s="208"/>
      <c r="HVO2" s="208"/>
      <c r="HVP2" s="208"/>
      <c r="HVQ2" s="208"/>
      <c r="HVR2" s="208"/>
      <c r="HVS2" s="208"/>
      <c r="HVT2" s="208"/>
      <c r="HVU2" s="208"/>
      <c r="HVV2" s="208"/>
      <c r="HVW2" s="208"/>
      <c r="HVX2" s="208"/>
      <c r="HVY2" s="208"/>
      <c r="HVZ2" s="208"/>
      <c r="HWA2" s="208"/>
      <c r="HWB2" s="208"/>
      <c r="HWC2" s="208"/>
      <c r="HWD2" s="208"/>
      <c r="HWE2" s="208"/>
      <c r="HWF2" s="208"/>
      <c r="HWG2" s="208"/>
      <c r="HWH2" s="208"/>
      <c r="HWI2" s="208"/>
      <c r="HWJ2" s="208"/>
      <c r="HWK2" s="208"/>
      <c r="HWL2" s="208"/>
      <c r="HWM2" s="208"/>
      <c r="HWN2" s="208"/>
      <c r="HWO2" s="208"/>
      <c r="HWP2" s="208"/>
      <c r="HWQ2" s="208"/>
      <c r="HWR2" s="208"/>
      <c r="HWS2" s="208"/>
      <c r="HWT2" s="208"/>
      <c r="HWU2" s="208"/>
      <c r="HWV2" s="208"/>
      <c r="HWW2" s="208"/>
      <c r="HWX2" s="208"/>
      <c r="HWY2" s="208"/>
      <c r="HWZ2" s="208"/>
      <c r="HXA2" s="208"/>
      <c r="HXB2" s="208"/>
      <c r="HXC2" s="208"/>
      <c r="HXD2" s="208"/>
      <c r="HXE2" s="208"/>
      <c r="HXF2" s="208"/>
      <c r="HXG2" s="208"/>
      <c r="HXH2" s="208"/>
      <c r="HXI2" s="208"/>
      <c r="HXJ2" s="208"/>
      <c r="HXK2" s="208"/>
      <c r="HXL2" s="208"/>
      <c r="HXM2" s="208"/>
      <c r="HXN2" s="208"/>
      <c r="HXO2" s="208"/>
      <c r="HXP2" s="208"/>
      <c r="HXQ2" s="208"/>
      <c r="HXR2" s="208"/>
      <c r="HXS2" s="208"/>
      <c r="HXT2" s="208"/>
      <c r="HXU2" s="208"/>
      <c r="HXV2" s="208"/>
      <c r="HXW2" s="208"/>
      <c r="HXX2" s="208"/>
      <c r="HXY2" s="208"/>
      <c r="HXZ2" s="208"/>
      <c r="HYA2" s="208"/>
      <c r="HYB2" s="208"/>
      <c r="HYC2" s="208"/>
      <c r="HYD2" s="208"/>
      <c r="HYE2" s="208"/>
      <c r="HYF2" s="208"/>
      <c r="HYG2" s="208"/>
      <c r="HYH2" s="208"/>
      <c r="HYI2" s="208"/>
      <c r="HYJ2" s="208"/>
      <c r="HYK2" s="208"/>
      <c r="HYL2" s="208"/>
      <c r="HYM2" s="208"/>
      <c r="HYN2" s="208"/>
      <c r="HYO2" s="208"/>
      <c r="HYP2" s="208"/>
      <c r="HYQ2" s="208"/>
      <c r="HYR2" s="208"/>
      <c r="HYS2" s="208"/>
      <c r="HYT2" s="208"/>
      <c r="HYU2" s="208"/>
      <c r="HYV2" s="208"/>
      <c r="HYW2" s="208"/>
      <c r="HYX2" s="208"/>
      <c r="HYY2" s="208"/>
      <c r="HYZ2" s="208"/>
      <c r="HZA2" s="208"/>
      <c r="HZB2" s="208"/>
      <c r="HZC2" s="208"/>
      <c r="HZD2" s="208"/>
      <c r="HZE2" s="208"/>
      <c r="HZF2" s="208"/>
      <c r="HZG2" s="208"/>
      <c r="HZH2" s="208"/>
      <c r="HZI2" s="208"/>
      <c r="HZJ2" s="208"/>
      <c r="HZK2" s="208"/>
      <c r="HZL2" s="208"/>
      <c r="HZM2" s="208"/>
      <c r="HZN2" s="208"/>
      <c r="HZO2" s="208"/>
      <c r="HZP2" s="208"/>
      <c r="HZQ2" s="208"/>
      <c r="HZR2" s="208"/>
      <c r="HZS2" s="208"/>
      <c r="HZT2" s="208"/>
      <c r="HZU2" s="208"/>
      <c r="HZV2" s="208"/>
      <c r="HZW2" s="208"/>
      <c r="HZX2" s="208"/>
      <c r="HZY2" s="208"/>
      <c r="HZZ2" s="208"/>
      <c r="IAA2" s="208"/>
      <c r="IAB2" s="208"/>
      <c r="IAC2" s="208"/>
      <c r="IAD2" s="208"/>
      <c r="IAE2" s="208"/>
      <c r="IAF2" s="208"/>
      <c r="IAG2" s="208"/>
      <c r="IAH2" s="208"/>
      <c r="IAI2" s="208"/>
      <c r="IAJ2" s="208"/>
      <c r="IAK2" s="208"/>
      <c r="IAL2" s="208"/>
      <c r="IAM2" s="208"/>
      <c r="IAN2" s="208"/>
      <c r="IAO2" s="208"/>
      <c r="IAP2" s="208"/>
      <c r="IAQ2" s="208"/>
      <c r="IAR2" s="208"/>
      <c r="IAS2" s="208"/>
      <c r="IAT2" s="208"/>
      <c r="IAU2" s="208"/>
      <c r="IAV2" s="208"/>
      <c r="IAW2" s="208"/>
      <c r="IAX2" s="208"/>
      <c r="IAY2" s="208"/>
      <c r="IAZ2" s="208"/>
      <c r="IBA2" s="208"/>
      <c r="IBB2" s="208"/>
      <c r="IBC2" s="208"/>
      <c r="IBD2" s="208"/>
      <c r="IBE2" s="208"/>
      <c r="IBF2" s="208"/>
      <c r="IBG2" s="208"/>
      <c r="IBH2" s="208"/>
      <c r="IBI2" s="208"/>
      <c r="IBJ2" s="208"/>
      <c r="IBK2" s="208"/>
      <c r="IBL2" s="208"/>
      <c r="IBM2" s="208"/>
      <c r="IBN2" s="208"/>
      <c r="IBO2" s="208"/>
      <c r="IBP2" s="208"/>
      <c r="IBQ2" s="208"/>
      <c r="IBR2" s="208"/>
      <c r="IBS2" s="208"/>
      <c r="IBT2" s="208"/>
      <c r="IBU2" s="208"/>
      <c r="IBV2" s="208"/>
      <c r="IBW2" s="208"/>
      <c r="IBX2" s="208"/>
      <c r="IBY2" s="208"/>
      <c r="IBZ2" s="208"/>
      <c r="ICA2" s="208"/>
      <c r="ICB2" s="208"/>
      <c r="ICC2" s="208"/>
      <c r="ICD2" s="208"/>
      <c r="ICE2" s="208"/>
      <c r="ICF2" s="208"/>
      <c r="ICG2" s="208"/>
      <c r="ICH2" s="208"/>
      <c r="ICI2" s="208"/>
      <c r="ICJ2" s="208"/>
      <c r="ICK2" s="208"/>
      <c r="ICL2" s="208"/>
      <c r="ICM2" s="208"/>
      <c r="ICN2" s="208"/>
      <c r="ICO2" s="208"/>
      <c r="ICP2" s="208"/>
      <c r="ICQ2" s="208"/>
      <c r="ICR2" s="208"/>
      <c r="ICS2" s="208"/>
      <c r="ICT2" s="208"/>
      <c r="ICU2" s="208"/>
      <c r="ICV2" s="208"/>
      <c r="ICW2" s="208"/>
      <c r="ICX2" s="208"/>
      <c r="ICY2" s="208"/>
      <c r="ICZ2" s="208"/>
      <c r="IDA2" s="208"/>
      <c r="IDB2" s="208"/>
      <c r="IDC2" s="208"/>
      <c r="IDD2" s="208"/>
      <c r="IDE2" s="208"/>
      <c r="IDF2" s="208"/>
      <c r="IDG2" s="208"/>
      <c r="IDH2" s="208"/>
      <c r="IDI2" s="208"/>
      <c r="IDJ2" s="208"/>
      <c r="IDK2" s="208"/>
      <c r="IDL2" s="208"/>
      <c r="IDM2" s="208"/>
      <c r="IDN2" s="208"/>
      <c r="IDO2" s="208"/>
      <c r="IDP2" s="208"/>
      <c r="IDQ2" s="208"/>
      <c r="IDR2" s="208"/>
      <c r="IDS2" s="208"/>
      <c r="IDT2" s="208"/>
      <c r="IDU2" s="208"/>
      <c r="IDV2" s="208"/>
      <c r="IDW2" s="208"/>
      <c r="IDX2" s="208"/>
      <c r="IDY2" s="208"/>
      <c r="IDZ2" s="208"/>
      <c r="IEA2" s="208"/>
      <c r="IEB2" s="208"/>
      <c r="IEC2" s="208"/>
      <c r="IED2" s="208"/>
      <c r="IEE2" s="208"/>
      <c r="IEF2" s="208"/>
      <c r="IEG2" s="208"/>
      <c r="IEH2" s="208"/>
      <c r="IEI2" s="208"/>
      <c r="IEJ2" s="208"/>
      <c r="IEK2" s="208"/>
      <c r="IEL2" s="208"/>
      <c r="IEM2" s="208"/>
      <c r="IEN2" s="208"/>
      <c r="IEO2" s="208"/>
      <c r="IEP2" s="208"/>
      <c r="IEQ2" s="208"/>
      <c r="IER2" s="208"/>
      <c r="IES2" s="208"/>
      <c r="IET2" s="208"/>
      <c r="IEU2" s="208"/>
      <c r="IEV2" s="208"/>
      <c r="IEW2" s="208"/>
      <c r="IEX2" s="208"/>
      <c r="IEY2" s="208"/>
      <c r="IEZ2" s="208"/>
      <c r="IFA2" s="208"/>
      <c r="IFB2" s="208"/>
      <c r="IFC2" s="208"/>
      <c r="IFD2" s="208"/>
      <c r="IFE2" s="208"/>
      <c r="IFF2" s="208"/>
      <c r="IFG2" s="208"/>
      <c r="IFH2" s="208"/>
      <c r="IFI2" s="208"/>
      <c r="IFJ2" s="208"/>
      <c r="IFK2" s="208"/>
      <c r="IFL2" s="208"/>
      <c r="IFM2" s="208"/>
      <c r="IFN2" s="208"/>
      <c r="IFO2" s="208"/>
      <c r="IFP2" s="208"/>
      <c r="IFQ2" s="208"/>
      <c r="IFR2" s="208"/>
      <c r="IFS2" s="208"/>
      <c r="IFT2" s="208"/>
      <c r="IFU2" s="208"/>
      <c r="IFV2" s="208"/>
      <c r="IFW2" s="208"/>
      <c r="IFX2" s="208"/>
      <c r="IFY2" s="208"/>
      <c r="IFZ2" s="208"/>
      <c r="IGA2" s="208"/>
      <c r="IGB2" s="208"/>
      <c r="IGC2" s="208"/>
      <c r="IGD2" s="208"/>
      <c r="IGE2" s="208"/>
      <c r="IGF2" s="208"/>
      <c r="IGG2" s="208"/>
      <c r="IGH2" s="208"/>
      <c r="IGI2" s="208"/>
      <c r="IGJ2" s="208"/>
      <c r="IGK2" s="208"/>
      <c r="IGL2" s="208"/>
      <c r="IGM2" s="208"/>
      <c r="IGN2" s="208"/>
      <c r="IGO2" s="208"/>
      <c r="IGP2" s="208"/>
      <c r="IGQ2" s="208"/>
      <c r="IGR2" s="208"/>
      <c r="IGS2" s="208"/>
      <c r="IGT2" s="208"/>
      <c r="IGU2" s="208"/>
      <c r="IGV2" s="208"/>
      <c r="IGW2" s="208"/>
      <c r="IGX2" s="208"/>
      <c r="IGY2" s="208"/>
      <c r="IGZ2" s="208"/>
      <c r="IHA2" s="208"/>
      <c r="IHB2" s="208"/>
      <c r="IHC2" s="208"/>
      <c r="IHD2" s="208"/>
      <c r="IHE2" s="208"/>
      <c r="IHF2" s="208"/>
      <c r="IHG2" s="208"/>
      <c r="IHH2" s="208"/>
      <c r="IHI2" s="208"/>
      <c r="IHJ2" s="208"/>
      <c r="IHK2" s="208"/>
      <c r="IHL2" s="208"/>
      <c r="IHM2" s="208"/>
      <c r="IHN2" s="208"/>
      <c r="IHO2" s="208"/>
      <c r="IHP2" s="208"/>
      <c r="IHQ2" s="208"/>
      <c r="IHR2" s="208"/>
      <c r="IHS2" s="208"/>
      <c r="IHT2" s="208"/>
      <c r="IHU2" s="208"/>
      <c r="IHV2" s="208"/>
      <c r="IHW2" s="208"/>
      <c r="IHX2" s="208"/>
      <c r="IHY2" s="208"/>
      <c r="IHZ2" s="208"/>
      <c r="IIA2" s="208"/>
      <c r="IIB2" s="208"/>
      <c r="IIC2" s="208"/>
      <c r="IID2" s="208"/>
      <c r="IIE2" s="208"/>
      <c r="IIF2" s="208"/>
      <c r="IIG2" s="208"/>
      <c r="IIH2" s="208"/>
      <c r="III2" s="208"/>
      <c r="IIJ2" s="208"/>
      <c r="IIK2" s="208"/>
      <c r="IIL2" s="208"/>
      <c r="IIM2" s="208"/>
      <c r="IIN2" s="208"/>
      <c r="IIO2" s="208"/>
      <c r="IIP2" s="208"/>
      <c r="IIQ2" s="208"/>
      <c r="IIR2" s="208"/>
      <c r="IIS2" s="208"/>
      <c r="IIT2" s="208"/>
      <c r="IIU2" s="208"/>
      <c r="IIV2" s="208"/>
      <c r="IIW2" s="208"/>
      <c r="IIX2" s="208"/>
      <c r="IIY2" s="208"/>
      <c r="IIZ2" s="208"/>
      <c r="IJA2" s="208"/>
      <c r="IJB2" s="208"/>
      <c r="IJC2" s="208"/>
      <c r="IJD2" s="208"/>
      <c r="IJE2" s="208"/>
      <c r="IJF2" s="208"/>
      <c r="IJG2" s="208"/>
      <c r="IJH2" s="208"/>
      <c r="IJI2" s="208"/>
      <c r="IJJ2" s="208"/>
      <c r="IJK2" s="208"/>
      <c r="IJL2" s="208"/>
      <c r="IJM2" s="208"/>
      <c r="IJN2" s="208"/>
      <c r="IJO2" s="208"/>
      <c r="IJP2" s="208"/>
      <c r="IJQ2" s="208"/>
      <c r="IJR2" s="208"/>
      <c r="IJS2" s="208"/>
      <c r="IJT2" s="208"/>
      <c r="IJU2" s="208"/>
      <c r="IJV2" s="208"/>
      <c r="IJW2" s="208"/>
      <c r="IJX2" s="208"/>
      <c r="IJY2" s="208"/>
      <c r="IJZ2" s="208"/>
      <c r="IKA2" s="208"/>
      <c r="IKB2" s="208"/>
      <c r="IKC2" s="208"/>
      <c r="IKD2" s="208"/>
      <c r="IKE2" s="208"/>
      <c r="IKF2" s="208"/>
      <c r="IKG2" s="208"/>
      <c r="IKH2" s="208"/>
      <c r="IKI2" s="208"/>
      <c r="IKJ2" s="208"/>
      <c r="IKK2" s="208"/>
      <c r="IKL2" s="208"/>
      <c r="IKM2" s="208"/>
      <c r="IKN2" s="208"/>
      <c r="IKO2" s="208"/>
      <c r="IKP2" s="208"/>
      <c r="IKQ2" s="208"/>
      <c r="IKR2" s="208"/>
      <c r="IKS2" s="208"/>
      <c r="IKT2" s="208"/>
      <c r="IKU2" s="208"/>
      <c r="IKV2" s="208"/>
      <c r="IKW2" s="208"/>
      <c r="IKX2" s="208"/>
      <c r="IKY2" s="208"/>
      <c r="IKZ2" s="208"/>
      <c r="ILA2" s="208"/>
      <c r="ILB2" s="208"/>
      <c r="ILC2" s="208"/>
      <c r="ILD2" s="208"/>
      <c r="ILE2" s="208"/>
      <c r="ILF2" s="208"/>
      <c r="ILG2" s="208"/>
      <c r="ILH2" s="208"/>
      <c r="ILI2" s="208"/>
      <c r="ILJ2" s="208"/>
      <c r="ILK2" s="208"/>
      <c r="ILL2" s="208"/>
      <c r="ILM2" s="208"/>
      <c r="ILN2" s="208"/>
      <c r="ILO2" s="208"/>
      <c r="ILP2" s="208"/>
      <c r="ILQ2" s="208"/>
      <c r="ILR2" s="208"/>
      <c r="ILS2" s="208"/>
      <c r="ILT2" s="208"/>
      <c r="ILU2" s="208"/>
      <c r="ILV2" s="208"/>
      <c r="ILW2" s="208"/>
      <c r="ILX2" s="208"/>
      <c r="ILY2" s="208"/>
      <c r="ILZ2" s="208"/>
      <c r="IMA2" s="208"/>
      <c r="IMB2" s="208"/>
      <c r="IMC2" s="208"/>
      <c r="IMD2" s="208"/>
      <c r="IME2" s="208"/>
      <c r="IMF2" s="208"/>
      <c r="IMG2" s="208"/>
      <c r="IMH2" s="208"/>
      <c r="IMI2" s="208"/>
      <c r="IMJ2" s="208"/>
      <c r="IMK2" s="208"/>
      <c r="IML2" s="208"/>
      <c r="IMM2" s="208"/>
      <c r="IMN2" s="208"/>
      <c r="IMO2" s="208"/>
      <c r="IMP2" s="208"/>
      <c r="IMQ2" s="208"/>
      <c r="IMR2" s="208"/>
      <c r="IMS2" s="208"/>
      <c r="IMT2" s="208"/>
      <c r="IMU2" s="208"/>
      <c r="IMV2" s="208"/>
      <c r="IMW2" s="208"/>
      <c r="IMX2" s="208"/>
      <c r="IMY2" s="208"/>
      <c r="IMZ2" s="208"/>
      <c r="INA2" s="208"/>
      <c r="INB2" s="208"/>
      <c r="INC2" s="208"/>
      <c r="IND2" s="208"/>
      <c r="INE2" s="208"/>
      <c r="INF2" s="208"/>
      <c r="ING2" s="208"/>
      <c r="INH2" s="208"/>
      <c r="INI2" s="208"/>
      <c r="INJ2" s="208"/>
      <c r="INK2" s="208"/>
      <c r="INL2" s="208"/>
      <c r="INM2" s="208"/>
      <c r="INN2" s="208"/>
      <c r="INO2" s="208"/>
      <c r="INP2" s="208"/>
      <c r="INQ2" s="208"/>
      <c r="INR2" s="208"/>
      <c r="INS2" s="208"/>
      <c r="INT2" s="208"/>
      <c r="INU2" s="208"/>
      <c r="INV2" s="208"/>
      <c r="INW2" s="208"/>
      <c r="INX2" s="208"/>
      <c r="INY2" s="208"/>
      <c r="INZ2" s="208"/>
      <c r="IOA2" s="208"/>
      <c r="IOB2" s="208"/>
      <c r="IOC2" s="208"/>
      <c r="IOD2" s="208"/>
      <c r="IOE2" s="208"/>
      <c r="IOF2" s="208"/>
      <c r="IOG2" s="208"/>
      <c r="IOH2" s="208"/>
      <c r="IOI2" s="208"/>
      <c r="IOJ2" s="208"/>
      <c r="IOK2" s="208"/>
      <c r="IOL2" s="208"/>
      <c r="IOM2" s="208"/>
      <c r="ION2" s="208"/>
      <c r="IOO2" s="208"/>
      <c r="IOP2" s="208"/>
      <c r="IOQ2" s="208"/>
      <c r="IOR2" s="208"/>
      <c r="IOS2" s="208"/>
      <c r="IOT2" s="208"/>
      <c r="IOU2" s="208"/>
      <c r="IOV2" s="208"/>
      <c r="IOW2" s="208"/>
      <c r="IOX2" s="208"/>
      <c r="IOY2" s="208"/>
      <c r="IOZ2" s="208"/>
      <c r="IPA2" s="208"/>
      <c r="IPB2" s="208"/>
      <c r="IPC2" s="208"/>
      <c r="IPD2" s="208"/>
      <c r="IPE2" s="208"/>
      <c r="IPF2" s="208"/>
      <c r="IPG2" s="208"/>
      <c r="IPH2" s="208"/>
      <c r="IPI2" s="208"/>
      <c r="IPJ2" s="208"/>
      <c r="IPK2" s="208"/>
      <c r="IPL2" s="208"/>
      <c r="IPM2" s="208"/>
      <c r="IPN2" s="208"/>
      <c r="IPO2" s="208"/>
      <c r="IPP2" s="208"/>
      <c r="IPQ2" s="208"/>
      <c r="IPR2" s="208"/>
      <c r="IPS2" s="208"/>
      <c r="IPT2" s="208"/>
      <c r="IPU2" s="208"/>
      <c r="IPV2" s="208"/>
      <c r="IPW2" s="208"/>
      <c r="IPX2" s="208"/>
      <c r="IPY2" s="208"/>
      <c r="IPZ2" s="208"/>
      <c r="IQA2" s="208"/>
      <c r="IQB2" s="208"/>
      <c r="IQC2" s="208"/>
      <c r="IQD2" s="208"/>
      <c r="IQE2" s="208"/>
      <c r="IQF2" s="208"/>
      <c r="IQG2" s="208"/>
      <c r="IQH2" s="208"/>
      <c r="IQI2" s="208"/>
      <c r="IQJ2" s="208"/>
      <c r="IQK2" s="208"/>
      <c r="IQL2" s="208"/>
      <c r="IQM2" s="208"/>
      <c r="IQN2" s="208"/>
      <c r="IQO2" s="208"/>
      <c r="IQP2" s="208"/>
      <c r="IQQ2" s="208"/>
      <c r="IQR2" s="208"/>
      <c r="IQS2" s="208"/>
      <c r="IQT2" s="208"/>
      <c r="IQU2" s="208"/>
      <c r="IQV2" s="208"/>
      <c r="IQW2" s="208"/>
      <c r="IQX2" s="208"/>
      <c r="IQY2" s="208"/>
      <c r="IQZ2" s="208"/>
      <c r="IRA2" s="208"/>
      <c r="IRB2" s="208"/>
      <c r="IRC2" s="208"/>
      <c r="IRD2" s="208"/>
      <c r="IRE2" s="208"/>
      <c r="IRF2" s="208"/>
      <c r="IRG2" s="208"/>
      <c r="IRH2" s="208"/>
      <c r="IRI2" s="208"/>
      <c r="IRJ2" s="208"/>
      <c r="IRK2" s="208"/>
      <c r="IRL2" s="208"/>
      <c r="IRM2" s="208"/>
      <c r="IRN2" s="208"/>
      <c r="IRO2" s="208"/>
      <c r="IRP2" s="208"/>
      <c r="IRQ2" s="208"/>
      <c r="IRR2" s="208"/>
      <c r="IRS2" s="208"/>
      <c r="IRT2" s="208"/>
      <c r="IRU2" s="208"/>
      <c r="IRV2" s="208"/>
      <c r="IRW2" s="208"/>
      <c r="IRX2" s="208"/>
      <c r="IRY2" s="208"/>
      <c r="IRZ2" s="208"/>
      <c r="ISA2" s="208"/>
      <c r="ISB2" s="208"/>
      <c r="ISC2" s="208"/>
      <c r="ISD2" s="208"/>
      <c r="ISE2" s="208"/>
      <c r="ISF2" s="208"/>
      <c r="ISG2" s="208"/>
      <c r="ISH2" s="208"/>
      <c r="ISI2" s="208"/>
      <c r="ISJ2" s="208"/>
      <c r="ISK2" s="208"/>
      <c r="ISL2" s="208"/>
      <c r="ISM2" s="208"/>
      <c r="ISN2" s="208"/>
      <c r="ISO2" s="208"/>
      <c r="ISP2" s="208"/>
      <c r="ISQ2" s="208"/>
      <c r="ISR2" s="208"/>
      <c r="ISS2" s="208"/>
      <c r="IST2" s="208"/>
      <c r="ISU2" s="208"/>
      <c r="ISV2" s="208"/>
      <c r="ISW2" s="208"/>
      <c r="ISX2" s="208"/>
      <c r="ISY2" s="208"/>
      <c r="ISZ2" s="208"/>
      <c r="ITA2" s="208"/>
      <c r="ITB2" s="208"/>
      <c r="ITC2" s="208"/>
      <c r="ITD2" s="208"/>
      <c r="ITE2" s="208"/>
      <c r="ITF2" s="208"/>
      <c r="ITG2" s="208"/>
      <c r="ITH2" s="208"/>
      <c r="ITI2" s="208"/>
      <c r="ITJ2" s="208"/>
      <c r="ITK2" s="208"/>
      <c r="ITL2" s="208"/>
      <c r="ITM2" s="208"/>
      <c r="ITN2" s="208"/>
      <c r="ITO2" s="208"/>
      <c r="ITP2" s="208"/>
      <c r="ITQ2" s="208"/>
      <c r="ITR2" s="208"/>
      <c r="ITS2" s="208"/>
      <c r="ITT2" s="208"/>
      <c r="ITU2" s="208"/>
      <c r="ITV2" s="208"/>
      <c r="ITW2" s="208"/>
      <c r="ITX2" s="208"/>
      <c r="ITY2" s="208"/>
      <c r="ITZ2" s="208"/>
      <c r="IUA2" s="208"/>
      <c r="IUB2" s="208"/>
      <c r="IUC2" s="208"/>
      <c r="IUD2" s="208"/>
      <c r="IUE2" s="208"/>
      <c r="IUF2" s="208"/>
      <c r="IUG2" s="208"/>
      <c r="IUH2" s="208"/>
      <c r="IUI2" s="208"/>
      <c r="IUJ2" s="208"/>
      <c r="IUK2" s="208"/>
      <c r="IUL2" s="208"/>
      <c r="IUM2" s="208"/>
      <c r="IUN2" s="208"/>
      <c r="IUO2" s="208"/>
      <c r="IUP2" s="208"/>
      <c r="IUQ2" s="208"/>
      <c r="IUR2" s="208"/>
      <c r="IUS2" s="208"/>
      <c r="IUT2" s="208"/>
      <c r="IUU2" s="208"/>
      <c r="IUV2" s="208"/>
      <c r="IUW2" s="208"/>
      <c r="IUX2" s="208"/>
      <c r="IUY2" s="208"/>
      <c r="IUZ2" s="208"/>
      <c r="IVA2" s="208"/>
      <c r="IVB2" s="208"/>
      <c r="IVC2" s="208"/>
      <c r="IVD2" s="208"/>
      <c r="IVE2" s="208"/>
      <c r="IVF2" s="208"/>
      <c r="IVG2" s="208"/>
      <c r="IVH2" s="208"/>
      <c r="IVI2" s="208"/>
      <c r="IVJ2" s="208"/>
      <c r="IVK2" s="208"/>
      <c r="IVL2" s="208"/>
      <c r="IVM2" s="208"/>
      <c r="IVN2" s="208"/>
      <c r="IVO2" s="208"/>
      <c r="IVP2" s="208"/>
      <c r="IVQ2" s="208"/>
      <c r="IVR2" s="208"/>
      <c r="IVS2" s="208"/>
      <c r="IVT2" s="208"/>
      <c r="IVU2" s="208"/>
      <c r="IVV2" s="208"/>
      <c r="IVW2" s="208"/>
      <c r="IVX2" s="208"/>
      <c r="IVY2" s="208"/>
      <c r="IVZ2" s="208"/>
      <c r="IWA2" s="208"/>
      <c r="IWB2" s="208"/>
      <c r="IWC2" s="208"/>
      <c r="IWD2" s="208"/>
      <c r="IWE2" s="208"/>
      <c r="IWF2" s="208"/>
      <c r="IWG2" s="208"/>
      <c r="IWH2" s="208"/>
      <c r="IWI2" s="208"/>
      <c r="IWJ2" s="208"/>
      <c r="IWK2" s="208"/>
      <c r="IWL2" s="208"/>
      <c r="IWM2" s="208"/>
      <c r="IWN2" s="208"/>
      <c r="IWO2" s="208"/>
      <c r="IWP2" s="208"/>
      <c r="IWQ2" s="208"/>
      <c r="IWR2" s="208"/>
      <c r="IWS2" s="208"/>
      <c r="IWT2" s="208"/>
      <c r="IWU2" s="208"/>
      <c r="IWV2" s="208"/>
      <c r="IWW2" s="208"/>
      <c r="IWX2" s="208"/>
      <c r="IWY2" s="208"/>
      <c r="IWZ2" s="208"/>
      <c r="IXA2" s="208"/>
      <c r="IXB2" s="208"/>
      <c r="IXC2" s="208"/>
      <c r="IXD2" s="208"/>
      <c r="IXE2" s="208"/>
      <c r="IXF2" s="208"/>
      <c r="IXG2" s="208"/>
      <c r="IXH2" s="208"/>
      <c r="IXI2" s="208"/>
      <c r="IXJ2" s="208"/>
      <c r="IXK2" s="208"/>
      <c r="IXL2" s="208"/>
      <c r="IXM2" s="208"/>
      <c r="IXN2" s="208"/>
      <c r="IXO2" s="208"/>
      <c r="IXP2" s="208"/>
      <c r="IXQ2" s="208"/>
      <c r="IXR2" s="208"/>
      <c r="IXS2" s="208"/>
      <c r="IXT2" s="208"/>
      <c r="IXU2" s="208"/>
      <c r="IXV2" s="208"/>
      <c r="IXW2" s="208"/>
      <c r="IXX2" s="208"/>
      <c r="IXY2" s="208"/>
      <c r="IXZ2" s="208"/>
      <c r="IYA2" s="208"/>
      <c r="IYB2" s="208"/>
      <c r="IYC2" s="208"/>
      <c r="IYD2" s="208"/>
      <c r="IYE2" s="208"/>
      <c r="IYF2" s="208"/>
      <c r="IYG2" s="208"/>
      <c r="IYH2" s="208"/>
      <c r="IYI2" s="208"/>
      <c r="IYJ2" s="208"/>
      <c r="IYK2" s="208"/>
      <c r="IYL2" s="208"/>
      <c r="IYM2" s="208"/>
      <c r="IYN2" s="208"/>
      <c r="IYO2" s="208"/>
      <c r="IYP2" s="208"/>
      <c r="IYQ2" s="208"/>
      <c r="IYR2" s="208"/>
      <c r="IYS2" s="208"/>
      <c r="IYT2" s="208"/>
      <c r="IYU2" s="208"/>
      <c r="IYV2" s="208"/>
      <c r="IYW2" s="208"/>
      <c r="IYX2" s="208"/>
      <c r="IYY2" s="208"/>
      <c r="IYZ2" s="208"/>
      <c r="IZA2" s="208"/>
      <c r="IZB2" s="208"/>
      <c r="IZC2" s="208"/>
      <c r="IZD2" s="208"/>
      <c r="IZE2" s="208"/>
      <c r="IZF2" s="208"/>
      <c r="IZG2" s="208"/>
      <c r="IZH2" s="208"/>
      <c r="IZI2" s="208"/>
      <c r="IZJ2" s="208"/>
      <c r="IZK2" s="208"/>
      <c r="IZL2" s="208"/>
      <c r="IZM2" s="208"/>
      <c r="IZN2" s="208"/>
      <c r="IZO2" s="208"/>
      <c r="IZP2" s="208"/>
      <c r="IZQ2" s="208"/>
      <c r="IZR2" s="208"/>
      <c r="IZS2" s="208"/>
      <c r="IZT2" s="208"/>
      <c r="IZU2" s="208"/>
      <c r="IZV2" s="208"/>
      <c r="IZW2" s="208"/>
      <c r="IZX2" s="208"/>
      <c r="IZY2" s="208"/>
      <c r="IZZ2" s="208"/>
      <c r="JAA2" s="208"/>
      <c r="JAB2" s="208"/>
      <c r="JAC2" s="208"/>
      <c r="JAD2" s="208"/>
      <c r="JAE2" s="208"/>
      <c r="JAF2" s="208"/>
      <c r="JAG2" s="208"/>
      <c r="JAH2" s="208"/>
      <c r="JAI2" s="208"/>
      <c r="JAJ2" s="208"/>
      <c r="JAK2" s="208"/>
      <c r="JAL2" s="208"/>
      <c r="JAM2" s="208"/>
      <c r="JAN2" s="208"/>
      <c r="JAO2" s="208"/>
      <c r="JAP2" s="208"/>
      <c r="JAQ2" s="208"/>
      <c r="JAR2" s="208"/>
      <c r="JAS2" s="208"/>
      <c r="JAT2" s="208"/>
      <c r="JAU2" s="208"/>
      <c r="JAV2" s="208"/>
      <c r="JAW2" s="208"/>
      <c r="JAX2" s="208"/>
      <c r="JAY2" s="208"/>
      <c r="JAZ2" s="208"/>
      <c r="JBA2" s="208"/>
      <c r="JBB2" s="208"/>
      <c r="JBC2" s="208"/>
      <c r="JBD2" s="208"/>
      <c r="JBE2" s="208"/>
      <c r="JBF2" s="208"/>
      <c r="JBG2" s="208"/>
      <c r="JBH2" s="208"/>
      <c r="JBI2" s="208"/>
      <c r="JBJ2" s="208"/>
      <c r="JBK2" s="208"/>
      <c r="JBL2" s="208"/>
      <c r="JBM2" s="208"/>
      <c r="JBN2" s="208"/>
      <c r="JBO2" s="208"/>
      <c r="JBP2" s="208"/>
      <c r="JBQ2" s="208"/>
      <c r="JBR2" s="208"/>
      <c r="JBS2" s="208"/>
      <c r="JBT2" s="208"/>
      <c r="JBU2" s="208"/>
      <c r="JBV2" s="208"/>
      <c r="JBW2" s="208"/>
      <c r="JBX2" s="208"/>
      <c r="JBY2" s="208"/>
      <c r="JBZ2" s="208"/>
      <c r="JCA2" s="208"/>
      <c r="JCB2" s="208"/>
      <c r="JCC2" s="208"/>
      <c r="JCD2" s="208"/>
      <c r="JCE2" s="208"/>
      <c r="JCF2" s="208"/>
      <c r="JCG2" s="208"/>
      <c r="JCH2" s="208"/>
      <c r="JCI2" s="208"/>
      <c r="JCJ2" s="208"/>
      <c r="JCK2" s="208"/>
      <c r="JCL2" s="208"/>
      <c r="JCM2" s="208"/>
      <c r="JCN2" s="208"/>
      <c r="JCO2" s="208"/>
      <c r="JCP2" s="208"/>
      <c r="JCQ2" s="208"/>
      <c r="JCR2" s="208"/>
      <c r="JCS2" s="208"/>
      <c r="JCT2" s="208"/>
      <c r="JCU2" s="208"/>
      <c r="JCV2" s="208"/>
      <c r="JCW2" s="208"/>
      <c r="JCX2" s="208"/>
      <c r="JCY2" s="208"/>
      <c r="JCZ2" s="208"/>
      <c r="JDA2" s="208"/>
      <c r="JDB2" s="208"/>
      <c r="JDC2" s="208"/>
      <c r="JDD2" s="208"/>
      <c r="JDE2" s="208"/>
      <c r="JDF2" s="208"/>
      <c r="JDG2" s="208"/>
      <c r="JDH2" s="208"/>
      <c r="JDI2" s="208"/>
      <c r="JDJ2" s="208"/>
      <c r="JDK2" s="208"/>
      <c r="JDL2" s="208"/>
      <c r="JDM2" s="208"/>
      <c r="JDN2" s="208"/>
      <c r="JDO2" s="208"/>
      <c r="JDP2" s="208"/>
      <c r="JDQ2" s="208"/>
      <c r="JDR2" s="208"/>
      <c r="JDS2" s="208"/>
      <c r="JDT2" s="208"/>
      <c r="JDU2" s="208"/>
      <c r="JDV2" s="208"/>
      <c r="JDW2" s="208"/>
      <c r="JDX2" s="208"/>
      <c r="JDY2" s="208"/>
      <c r="JDZ2" s="208"/>
      <c r="JEA2" s="208"/>
      <c r="JEB2" s="208"/>
      <c r="JEC2" s="208"/>
      <c r="JED2" s="208"/>
      <c r="JEE2" s="208"/>
      <c r="JEF2" s="208"/>
      <c r="JEG2" s="208"/>
      <c r="JEH2" s="208"/>
      <c r="JEI2" s="208"/>
      <c r="JEJ2" s="208"/>
      <c r="JEK2" s="208"/>
      <c r="JEL2" s="208"/>
      <c r="JEM2" s="208"/>
      <c r="JEN2" s="208"/>
      <c r="JEO2" s="208"/>
      <c r="JEP2" s="208"/>
      <c r="JEQ2" s="208"/>
      <c r="JER2" s="208"/>
      <c r="JES2" s="208"/>
      <c r="JET2" s="208"/>
      <c r="JEU2" s="208"/>
      <c r="JEV2" s="208"/>
      <c r="JEW2" s="208"/>
      <c r="JEX2" s="208"/>
      <c r="JEY2" s="208"/>
      <c r="JEZ2" s="208"/>
      <c r="JFA2" s="208"/>
      <c r="JFB2" s="208"/>
      <c r="JFC2" s="208"/>
      <c r="JFD2" s="208"/>
      <c r="JFE2" s="208"/>
      <c r="JFF2" s="208"/>
      <c r="JFG2" s="208"/>
      <c r="JFH2" s="208"/>
      <c r="JFI2" s="208"/>
      <c r="JFJ2" s="208"/>
      <c r="JFK2" s="208"/>
      <c r="JFL2" s="208"/>
      <c r="JFM2" s="208"/>
      <c r="JFN2" s="208"/>
      <c r="JFO2" s="208"/>
      <c r="JFP2" s="208"/>
      <c r="JFQ2" s="208"/>
      <c r="JFR2" s="208"/>
      <c r="JFS2" s="208"/>
      <c r="JFT2" s="208"/>
      <c r="JFU2" s="208"/>
      <c r="JFV2" s="208"/>
      <c r="JFW2" s="208"/>
      <c r="JFX2" s="208"/>
      <c r="JFY2" s="208"/>
      <c r="JFZ2" s="208"/>
      <c r="JGA2" s="208"/>
      <c r="JGB2" s="208"/>
      <c r="JGC2" s="208"/>
      <c r="JGD2" s="208"/>
      <c r="JGE2" s="208"/>
      <c r="JGF2" s="208"/>
      <c r="JGG2" s="208"/>
      <c r="JGH2" s="208"/>
      <c r="JGI2" s="208"/>
      <c r="JGJ2" s="208"/>
      <c r="JGK2" s="208"/>
      <c r="JGL2" s="208"/>
      <c r="JGM2" s="208"/>
      <c r="JGN2" s="208"/>
      <c r="JGO2" s="208"/>
      <c r="JGP2" s="208"/>
      <c r="JGQ2" s="208"/>
      <c r="JGR2" s="208"/>
      <c r="JGS2" s="208"/>
      <c r="JGT2" s="208"/>
      <c r="JGU2" s="208"/>
      <c r="JGV2" s="208"/>
      <c r="JGW2" s="208"/>
      <c r="JGX2" s="208"/>
      <c r="JGY2" s="208"/>
      <c r="JGZ2" s="208"/>
      <c r="JHA2" s="208"/>
      <c r="JHB2" s="208"/>
      <c r="JHC2" s="208"/>
      <c r="JHD2" s="208"/>
      <c r="JHE2" s="208"/>
      <c r="JHF2" s="208"/>
      <c r="JHG2" s="208"/>
      <c r="JHH2" s="208"/>
      <c r="JHI2" s="208"/>
      <c r="JHJ2" s="208"/>
      <c r="JHK2" s="208"/>
      <c r="JHL2" s="208"/>
      <c r="JHM2" s="208"/>
      <c r="JHN2" s="208"/>
      <c r="JHO2" s="208"/>
      <c r="JHP2" s="208"/>
      <c r="JHQ2" s="208"/>
      <c r="JHR2" s="208"/>
      <c r="JHS2" s="208"/>
      <c r="JHT2" s="208"/>
      <c r="JHU2" s="208"/>
      <c r="JHV2" s="208"/>
      <c r="JHW2" s="208"/>
      <c r="JHX2" s="208"/>
      <c r="JHY2" s="208"/>
      <c r="JHZ2" s="208"/>
      <c r="JIA2" s="208"/>
      <c r="JIB2" s="208"/>
      <c r="JIC2" s="208"/>
      <c r="JID2" s="208"/>
      <c r="JIE2" s="208"/>
      <c r="JIF2" s="208"/>
      <c r="JIG2" s="208"/>
      <c r="JIH2" s="208"/>
      <c r="JII2" s="208"/>
      <c r="JIJ2" s="208"/>
      <c r="JIK2" s="208"/>
      <c r="JIL2" s="208"/>
      <c r="JIM2" s="208"/>
      <c r="JIN2" s="208"/>
      <c r="JIO2" s="208"/>
      <c r="JIP2" s="208"/>
      <c r="JIQ2" s="208"/>
      <c r="JIR2" s="208"/>
      <c r="JIS2" s="208"/>
      <c r="JIT2" s="208"/>
      <c r="JIU2" s="208"/>
      <c r="JIV2" s="208"/>
      <c r="JIW2" s="208"/>
      <c r="JIX2" s="208"/>
      <c r="JIY2" s="208"/>
      <c r="JIZ2" s="208"/>
      <c r="JJA2" s="208"/>
      <c r="JJB2" s="208"/>
      <c r="JJC2" s="208"/>
      <c r="JJD2" s="208"/>
      <c r="JJE2" s="208"/>
      <c r="JJF2" s="208"/>
      <c r="JJG2" s="208"/>
      <c r="JJH2" s="208"/>
      <c r="JJI2" s="208"/>
      <c r="JJJ2" s="208"/>
      <c r="JJK2" s="208"/>
      <c r="JJL2" s="208"/>
      <c r="JJM2" s="208"/>
      <c r="JJN2" s="208"/>
      <c r="JJO2" s="208"/>
      <c r="JJP2" s="208"/>
      <c r="JJQ2" s="208"/>
      <c r="JJR2" s="208"/>
      <c r="JJS2" s="208"/>
      <c r="JJT2" s="208"/>
      <c r="JJU2" s="208"/>
      <c r="JJV2" s="208"/>
      <c r="JJW2" s="208"/>
      <c r="JJX2" s="208"/>
      <c r="JJY2" s="208"/>
      <c r="JJZ2" s="208"/>
      <c r="JKA2" s="208"/>
      <c r="JKB2" s="208"/>
      <c r="JKC2" s="208"/>
      <c r="JKD2" s="208"/>
      <c r="JKE2" s="208"/>
      <c r="JKF2" s="208"/>
      <c r="JKG2" s="208"/>
      <c r="JKH2" s="208"/>
      <c r="JKI2" s="208"/>
      <c r="JKJ2" s="208"/>
      <c r="JKK2" s="208"/>
      <c r="JKL2" s="208"/>
      <c r="JKM2" s="208"/>
      <c r="JKN2" s="208"/>
      <c r="JKO2" s="208"/>
      <c r="JKP2" s="208"/>
      <c r="JKQ2" s="208"/>
      <c r="JKR2" s="208"/>
      <c r="JKS2" s="208"/>
      <c r="JKT2" s="208"/>
      <c r="JKU2" s="208"/>
      <c r="JKV2" s="208"/>
      <c r="JKW2" s="208"/>
      <c r="JKX2" s="208"/>
      <c r="JKY2" s="208"/>
      <c r="JKZ2" s="208"/>
      <c r="JLA2" s="208"/>
      <c r="JLB2" s="208"/>
      <c r="JLC2" s="208"/>
      <c r="JLD2" s="208"/>
      <c r="JLE2" s="208"/>
      <c r="JLF2" s="208"/>
      <c r="JLG2" s="208"/>
      <c r="JLH2" s="208"/>
      <c r="JLI2" s="208"/>
      <c r="JLJ2" s="208"/>
      <c r="JLK2" s="208"/>
      <c r="JLL2" s="208"/>
      <c r="JLM2" s="208"/>
      <c r="JLN2" s="208"/>
      <c r="JLO2" s="208"/>
      <c r="JLP2" s="208"/>
      <c r="JLQ2" s="208"/>
      <c r="JLR2" s="208"/>
      <c r="JLS2" s="208"/>
      <c r="JLT2" s="208"/>
      <c r="JLU2" s="208"/>
      <c r="JLV2" s="208"/>
      <c r="JLW2" s="208"/>
      <c r="JLX2" s="208"/>
      <c r="JLY2" s="208"/>
      <c r="JLZ2" s="208"/>
      <c r="JMA2" s="208"/>
      <c r="JMB2" s="208"/>
      <c r="JMC2" s="208"/>
      <c r="JMD2" s="208"/>
      <c r="JME2" s="208"/>
      <c r="JMF2" s="208"/>
      <c r="JMG2" s="208"/>
      <c r="JMH2" s="208"/>
      <c r="JMI2" s="208"/>
      <c r="JMJ2" s="208"/>
      <c r="JMK2" s="208"/>
      <c r="JML2" s="208"/>
      <c r="JMM2" s="208"/>
      <c r="JMN2" s="208"/>
      <c r="JMO2" s="208"/>
      <c r="JMP2" s="208"/>
      <c r="JMQ2" s="208"/>
      <c r="JMR2" s="208"/>
      <c r="JMS2" s="208"/>
      <c r="JMT2" s="208"/>
      <c r="JMU2" s="208"/>
      <c r="JMV2" s="208"/>
      <c r="JMW2" s="208"/>
      <c r="JMX2" s="208"/>
      <c r="JMY2" s="208"/>
      <c r="JMZ2" s="208"/>
      <c r="JNA2" s="208"/>
      <c r="JNB2" s="208"/>
      <c r="JNC2" s="208"/>
      <c r="JND2" s="208"/>
      <c r="JNE2" s="208"/>
      <c r="JNF2" s="208"/>
      <c r="JNG2" s="208"/>
      <c r="JNH2" s="208"/>
      <c r="JNI2" s="208"/>
      <c r="JNJ2" s="208"/>
      <c r="JNK2" s="208"/>
      <c r="JNL2" s="208"/>
      <c r="JNM2" s="208"/>
      <c r="JNN2" s="208"/>
      <c r="JNO2" s="208"/>
      <c r="JNP2" s="208"/>
      <c r="JNQ2" s="208"/>
      <c r="JNR2" s="208"/>
      <c r="JNS2" s="208"/>
      <c r="JNT2" s="208"/>
      <c r="JNU2" s="208"/>
      <c r="JNV2" s="208"/>
      <c r="JNW2" s="208"/>
      <c r="JNX2" s="208"/>
      <c r="JNY2" s="208"/>
      <c r="JNZ2" s="208"/>
      <c r="JOA2" s="208"/>
      <c r="JOB2" s="208"/>
      <c r="JOC2" s="208"/>
      <c r="JOD2" s="208"/>
      <c r="JOE2" s="208"/>
      <c r="JOF2" s="208"/>
      <c r="JOG2" s="208"/>
      <c r="JOH2" s="208"/>
      <c r="JOI2" s="208"/>
      <c r="JOJ2" s="208"/>
      <c r="JOK2" s="208"/>
      <c r="JOL2" s="208"/>
      <c r="JOM2" s="208"/>
      <c r="JON2" s="208"/>
      <c r="JOO2" s="208"/>
      <c r="JOP2" s="208"/>
      <c r="JOQ2" s="208"/>
      <c r="JOR2" s="208"/>
      <c r="JOS2" s="208"/>
      <c r="JOT2" s="208"/>
      <c r="JOU2" s="208"/>
      <c r="JOV2" s="208"/>
      <c r="JOW2" s="208"/>
      <c r="JOX2" s="208"/>
      <c r="JOY2" s="208"/>
      <c r="JOZ2" s="208"/>
      <c r="JPA2" s="208"/>
      <c r="JPB2" s="208"/>
      <c r="JPC2" s="208"/>
      <c r="JPD2" s="208"/>
      <c r="JPE2" s="208"/>
      <c r="JPF2" s="208"/>
      <c r="JPG2" s="208"/>
      <c r="JPH2" s="208"/>
      <c r="JPI2" s="208"/>
      <c r="JPJ2" s="208"/>
      <c r="JPK2" s="208"/>
      <c r="JPL2" s="208"/>
      <c r="JPM2" s="208"/>
      <c r="JPN2" s="208"/>
      <c r="JPO2" s="208"/>
      <c r="JPP2" s="208"/>
      <c r="JPQ2" s="208"/>
      <c r="JPR2" s="208"/>
      <c r="JPS2" s="208"/>
      <c r="JPT2" s="208"/>
      <c r="JPU2" s="208"/>
      <c r="JPV2" s="208"/>
      <c r="JPW2" s="208"/>
      <c r="JPX2" s="208"/>
      <c r="JPY2" s="208"/>
      <c r="JPZ2" s="208"/>
      <c r="JQA2" s="208"/>
      <c r="JQB2" s="208"/>
      <c r="JQC2" s="208"/>
      <c r="JQD2" s="208"/>
      <c r="JQE2" s="208"/>
      <c r="JQF2" s="208"/>
      <c r="JQG2" s="208"/>
      <c r="JQH2" s="208"/>
      <c r="JQI2" s="208"/>
      <c r="JQJ2" s="208"/>
      <c r="JQK2" s="208"/>
      <c r="JQL2" s="208"/>
      <c r="JQM2" s="208"/>
      <c r="JQN2" s="208"/>
      <c r="JQO2" s="208"/>
      <c r="JQP2" s="208"/>
      <c r="JQQ2" s="208"/>
      <c r="JQR2" s="208"/>
      <c r="JQS2" s="208"/>
      <c r="JQT2" s="208"/>
      <c r="JQU2" s="208"/>
      <c r="JQV2" s="208"/>
      <c r="JQW2" s="208"/>
      <c r="JQX2" s="208"/>
      <c r="JQY2" s="208"/>
      <c r="JQZ2" s="208"/>
      <c r="JRA2" s="208"/>
      <c r="JRB2" s="208"/>
      <c r="JRC2" s="208"/>
      <c r="JRD2" s="208"/>
      <c r="JRE2" s="208"/>
      <c r="JRF2" s="208"/>
      <c r="JRG2" s="208"/>
      <c r="JRH2" s="208"/>
      <c r="JRI2" s="208"/>
      <c r="JRJ2" s="208"/>
      <c r="JRK2" s="208"/>
      <c r="JRL2" s="208"/>
      <c r="JRM2" s="208"/>
      <c r="JRN2" s="208"/>
      <c r="JRO2" s="208"/>
      <c r="JRP2" s="208"/>
      <c r="JRQ2" s="208"/>
      <c r="JRR2" s="208"/>
      <c r="JRS2" s="208"/>
      <c r="JRT2" s="208"/>
      <c r="JRU2" s="208"/>
      <c r="JRV2" s="208"/>
      <c r="JRW2" s="208"/>
      <c r="JRX2" s="208"/>
      <c r="JRY2" s="208"/>
      <c r="JRZ2" s="208"/>
      <c r="JSA2" s="208"/>
      <c r="JSB2" s="208"/>
      <c r="JSC2" s="208"/>
      <c r="JSD2" s="208"/>
      <c r="JSE2" s="208"/>
      <c r="JSF2" s="208"/>
      <c r="JSG2" s="208"/>
      <c r="JSH2" s="208"/>
      <c r="JSI2" s="208"/>
      <c r="JSJ2" s="208"/>
      <c r="JSK2" s="208"/>
      <c r="JSL2" s="208"/>
      <c r="JSM2" s="208"/>
      <c r="JSN2" s="208"/>
      <c r="JSO2" s="208"/>
      <c r="JSP2" s="208"/>
      <c r="JSQ2" s="208"/>
      <c r="JSR2" s="208"/>
      <c r="JSS2" s="208"/>
      <c r="JST2" s="208"/>
      <c r="JSU2" s="208"/>
      <c r="JSV2" s="208"/>
      <c r="JSW2" s="208"/>
      <c r="JSX2" s="208"/>
      <c r="JSY2" s="208"/>
      <c r="JSZ2" s="208"/>
      <c r="JTA2" s="208"/>
      <c r="JTB2" s="208"/>
      <c r="JTC2" s="208"/>
      <c r="JTD2" s="208"/>
      <c r="JTE2" s="208"/>
      <c r="JTF2" s="208"/>
      <c r="JTG2" s="208"/>
      <c r="JTH2" s="208"/>
      <c r="JTI2" s="208"/>
      <c r="JTJ2" s="208"/>
      <c r="JTK2" s="208"/>
      <c r="JTL2" s="208"/>
      <c r="JTM2" s="208"/>
      <c r="JTN2" s="208"/>
      <c r="JTO2" s="208"/>
      <c r="JTP2" s="208"/>
      <c r="JTQ2" s="208"/>
      <c r="JTR2" s="208"/>
      <c r="JTS2" s="208"/>
      <c r="JTT2" s="208"/>
      <c r="JTU2" s="208"/>
      <c r="JTV2" s="208"/>
      <c r="JTW2" s="208"/>
      <c r="JTX2" s="208"/>
      <c r="JTY2" s="208"/>
      <c r="JTZ2" s="208"/>
      <c r="JUA2" s="208"/>
      <c r="JUB2" s="208"/>
      <c r="JUC2" s="208"/>
      <c r="JUD2" s="208"/>
      <c r="JUE2" s="208"/>
      <c r="JUF2" s="208"/>
      <c r="JUG2" s="208"/>
      <c r="JUH2" s="208"/>
      <c r="JUI2" s="208"/>
      <c r="JUJ2" s="208"/>
      <c r="JUK2" s="208"/>
      <c r="JUL2" s="208"/>
      <c r="JUM2" s="208"/>
      <c r="JUN2" s="208"/>
      <c r="JUO2" s="208"/>
      <c r="JUP2" s="208"/>
      <c r="JUQ2" s="208"/>
      <c r="JUR2" s="208"/>
      <c r="JUS2" s="208"/>
      <c r="JUT2" s="208"/>
      <c r="JUU2" s="208"/>
      <c r="JUV2" s="208"/>
      <c r="JUW2" s="208"/>
      <c r="JUX2" s="208"/>
      <c r="JUY2" s="208"/>
      <c r="JUZ2" s="208"/>
      <c r="JVA2" s="208"/>
      <c r="JVB2" s="208"/>
      <c r="JVC2" s="208"/>
      <c r="JVD2" s="208"/>
      <c r="JVE2" s="208"/>
      <c r="JVF2" s="208"/>
      <c r="JVG2" s="208"/>
      <c r="JVH2" s="208"/>
      <c r="JVI2" s="208"/>
      <c r="JVJ2" s="208"/>
      <c r="JVK2" s="208"/>
      <c r="JVL2" s="208"/>
      <c r="JVM2" s="208"/>
      <c r="JVN2" s="208"/>
      <c r="JVO2" s="208"/>
      <c r="JVP2" s="208"/>
      <c r="JVQ2" s="208"/>
      <c r="JVR2" s="208"/>
      <c r="JVS2" s="208"/>
      <c r="JVT2" s="208"/>
      <c r="JVU2" s="208"/>
      <c r="JVV2" s="208"/>
      <c r="JVW2" s="208"/>
      <c r="JVX2" s="208"/>
      <c r="JVY2" s="208"/>
      <c r="JVZ2" s="208"/>
      <c r="JWA2" s="208"/>
      <c r="JWB2" s="208"/>
      <c r="JWC2" s="208"/>
      <c r="JWD2" s="208"/>
      <c r="JWE2" s="208"/>
      <c r="JWF2" s="208"/>
      <c r="JWG2" s="208"/>
      <c r="JWH2" s="208"/>
      <c r="JWI2" s="208"/>
      <c r="JWJ2" s="208"/>
      <c r="JWK2" s="208"/>
      <c r="JWL2" s="208"/>
      <c r="JWM2" s="208"/>
      <c r="JWN2" s="208"/>
      <c r="JWO2" s="208"/>
      <c r="JWP2" s="208"/>
      <c r="JWQ2" s="208"/>
      <c r="JWR2" s="208"/>
      <c r="JWS2" s="208"/>
      <c r="JWT2" s="208"/>
      <c r="JWU2" s="208"/>
      <c r="JWV2" s="208"/>
      <c r="JWW2" s="208"/>
      <c r="JWX2" s="208"/>
      <c r="JWY2" s="208"/>
      <c r="JWZ2" s="208"/>
      <c r="JXA2" s="208"/>
      <c r="JXB2" s="208"/>
      <c r="JXC2" s="208"/>
      <c r="JXD2" s="208"/>
      <c r="JXE2" s="208"/>
      <c r="JXF2" s="208"/>
      <c r="JXG2" s="208"/>
      <c r="JXH2" s="208"/>
      <c r="JXI2" s="208"/>
      <c r="JXJ2" s="208"/>
      <c r="JXK2" s="208"/>
      <c r="JXL2" s="208"/>
      <c r="JXM2" s="208"/>
      <c r="JXN2" s="208"/>
      <c r="JXO2" s="208"/>
      <c r="JXP2" s="208"/>
      <c r="JXQ2" s="208"/>
      <c r="JXR2" s="208"/>
      <c r="JXS2" s="208"/>
      <c r="JXT2" s="208"/>
      <c r="JXU2" s="208"/>
      <c r="JXV2" s="208"/>
      <c r="JXW2" s="208"/>
      <c r="JXX2" s="208"/>
      <c r="JXY2" s="208"/>
      <c r="JXZ2" s="208"/>
      <c r="JYA2" s="208"/>
      <c r="JYB2" s="208"/>
      <c r="JYC2" s="208"/>
      <c r="JYD2" s="208"/>
      <c r="JYE2" s="208"/>
      <c r="JYF2" s="208"/>
      <c r="JYG2" s="208"/>
      <c r="JYH2" s="208"/>
      <c r="JYI2" s="208"/>
      <c r="JYJ2" s="208"/>
      <c r="JYK2" s="208"/>
      <c r="JYL2" s="208"/>
      <c r="JYM2" s="208"/>
      <c r="JYN2" s="208"/>
      <c r="JYO2" s="208"/>
      <c r="JYP2" s="208"/>
      <c r="JYQ2" s="208"/>
      <c r="JYR2" s="208"/>
      <c r="JYS2" s="208"/>
      <c r="JYT2" s="208"/>
      <c r="JYU2" s="208"/>
      <c r="JYV2" s="208"/>
      <c r="JYW2" s="208"/>
      <c r="JYX2" s="208"/>
      <c r="JYY2" s="208"/>
      <c r="JYZ2" s="208"/>
      <c r="JZA2" s="208"/>
      <c r="JZB2" s="208"/>
      <c r="JZC2" s="208"/>
      <c r="JZD2" s="208"/>
      <c r="JZE2" s="208"/>
      <c r="JZF2" s="208"/>
      <c r="JZG2" s="208"/>
      <c r="JZH2" s="208"/>
      <c r="JZI2" s="208"/>
      <c r="JZJ2" s="208"/>
      <c r="JZK2" s="208"/>
      <c r="JZL2" s="208"/>
      <c r="JZM2" s="208"/>
      <c r="JZN2" s="208"/>
      <c r="JZO2" s="208"/>
      <c r="JZP2" s="208"/>
      <c r="JZQ2" s="208"/>
      <c r="JZR2" s="208"/>
      <c r="JZS2" s="208"/>
      <c r="JZT2" s="208"/>
      <c r="JZU2" s="208"/>
      <c r="JZV2" s="208"/>
      <c r="JZW2" s="208"/>
      <c r="JZX2" s="208"/>
      <c r="JZY2" s="208"/>
      <c r="JZZ2" s="208"/>
      <c r="KAA2" s="208"/>
      <c r="KAB2" s="208"/>
      <c r="KAC2" s="208"/>
      <c r="KAD2" s="208"/>
      <c r="KAE2" s="208"/>
      <c r="KAF2" s="208"/>
      <c r="KAG2" s="208"/>
      <c r="KAH2" s="208"/>
      <c r="KAI2" s="208"/>
      <c r="KAJ2" s="208"/>
      <c r="KAK2" s="208"/>
      <c r="KAL2" s="208"/>
      <c r="KAM2" s="208"/>
      <c r="KAN2" s="208"/>
      <c r="KAO2" s="208"/>
      <c r="KAP2" s="208"/>
      <c r="KAQ2" s="208"/>
      <c r="KAR2" s="208"/>
      <c r="KAS2" s="208"/>
      <c r="KAT2" s="208"/>
      <c r="KAU2" s="208"/>
      <c r="KAV2" s="208"/>
      <c r="KAW2" s="208"/>
      <c r="KAX2" s="208"/>
      <c r="KAY2" s="208"/>
      <c r="KAZ2" s="208"/>
      <c r="KBA2" s="208"/>
      <c r="KBB2" s="208"/>
      <c r="KBC2" s="208"/>
      <c r="KBD2" s="208"/>
      <c r="KBE2" s="208"/>
      <c r="KBF2" s="208"/>
      <c r="KBG2" s="208"/>
      <c r="KBH2" s="208"/>
      <c r="KBI2" s="208"/>
      <c r="KBJ2" s="208"/>
      <c r="KBK2" s="208"/>
      <c r="KBL2" s="208"/>
      <c r="KBM2" s="208"/>
      <c r="KBN2" s="208"/>
      <c r="KBO2" s="208"/>
      <c r="KBP2" s="208"/>
      <c r="KBQ2" s="208"/>
      <c r="KBR2" s="208"/>
      <c r="KBS2" s="208"/>
      <c r="KBT2" s="208"/>
      <c r="KBU2" s="208"/>
      <c r="KBV2" s="208"/>
      <c r="KBW2" s="208"/>
      <c r="KBX2" s="208"/>
      <c r="KBY2" s="208"/>
      <c r="KBZ2" s="208"/>
      <c r="KCA2" s="208"/>
      <c r="KCB2" s="208"/>
      <c r="KCC2" s="208"/>
      <c r="KCD2" s="208"/>
      <c r="KCE2" s="208"/>
      <c r="KCF2" s="208"/>
      <c r="KCG2" s="208"/>
      <c r="KCH2" s="208"/>
      <c r="KCI2" s="208"/>
      <c r="KCJ2" s="208"/>
      <c r="KCK2" s="208"/>
      <c r="KCL2" s="208"/>
      <c r="KCM2" s="208"/>
      <c r="KCN2" s="208"/>
      <c r="KCO2" s="208"/>
      <c r="KCP2" s="208"/>
      <c r="KCQ2" s="208"/>
      <c r="KCR2" s="208"/>
      <c r="KCS2" s="208"/>
      <c r="KCT2" s="208"/>
      <c r="KCU2" s="208"/>
      <c r="KCV2" s="208"/>
      <c r="KCW2" s="208"/>
      <c r="KCX2" s="208"/>
      <c r="KCY2" s="208"/>
      <c r="KCZ2" s="208"/>
      <c r="KDA2" s="208"/>
      <c r="KDB2" s="208"/>
      <c r="KDC2" s="208"/>
      <c r="KDD2" s="208"/>
      <c r="KDE2" s="208"/>
      <c r="KDF2" s="208"/>
      <c r="KDG2" s="208"/>
      <c r="KDH2" s="208"/>
      <c r="KDI2" s="208"/>
      <c r="KDJ2" s="208"/>
      <c r="KDK2" s="208"/>
      <c r="KDL2" s="208"/>
      <c r="KDM2" s="208"/>
      <c r="KDN2" s="208"/>
      <c r="KDO2" s="208"/>
      <c r="KDP2" s="208"/>
      <c r="KDQ2" s="208"/>
      <c r="KDR2" s="208"/>
      <c r="KDS2" s="208"/>
      <c r="KDT2" s="208"/>
      <c r="KDU2" s="208"/>
      <c r="KDV2" s="208"/>
      <c r="KDW2" s="208"/>
      <c r="KDX2" s="208"/>
      <c r="KDY2" s="208"/>
      <c r="KDZ2" s="208"/>
      <c r="KEA2" s="208"/>
      <c r="KEB2" s="208"/>
      <c r="KEC2" s="208"/>
      <c r="KED2" s="208"/>
      <c r="KEE2" s="208"/>
      <c r="KEF2" s="208"/>
      <c r="KEG2" s="208"/>
      <c r="KEH2" s="208"/>
      <c r="KEI2" s="208"/>
      <c r="KEJ2" s="208"/>
      <c r="KEK2" s="208"/>
      <c r="KEL2" s="208"/>
      <c r="KEM2" s="208"/>
      <c r="KEN2" s="208"/>
      <c r="KEO2" s="208"/>
      <c r="KEP2" s="208"/>
      <c r="KEQ2" s="208"/>
      <c r="KER2" s="208"/>
      <c r="KES2" s="208"/>
      <c r="KET2" s="208"/>
      <c r="KEU2" s="208"/>
      <c r="KEV2" s="208"/>
      <c r="KEW2" s="208"/>
      <c r="KEX2" s="208"/>
      <c r="KEY2" s="208"/>
      <c r="KEZ2" s="208"/>
      <c r="KFA2" s="208"/>
      <c r="KFB2" s="208"/>
      <c r="KFC2" s="208"/>
      <c r="KFD2" s="208"/>
      <c r="KFE2" s="208"/>
      <c r="KFF2" s="208"/>
      <c r="KFG2" s="208"/>
      <c r="KFH2" s="208"/>
      <c r="KFI2" s="208"/>
      <c r="KFJ2" s="208"/>
      <c r="KFK2" s="208"/>
      <c r="KFL2" s="208"/>
      <c r="KFM2" s="208"/>
      <c r="KFN2" s="208"/>
      <c r="KFO2" s="208"/>
      <c r="KFP2" s="208"/>
      <c r="KFQ2" s="208"/>
      <c r="KFR2" s="208"/>
      <c r="KFS2" s="208"/>
      <c r="KFT2" s="208"/>
      <c r="KFU2" s="208"/>
      <c r="KFV2" s="208"/>
      <c r="KFW2" s="208"/>
      <c r="KFX2" s="208"/>
      <c r="KFY2" s="208"/>
      <c r="KFZ2" s="208"/>
      <c r="KGA2" s="208"/>
      <c r="KGB2" s="208"/>
      <c r="KGC2" s="208"/>
      <c r="KGD2" s="208"/>
      <c r="KGE2" s="208"/>
      <c r="KGF2" s="208"/>
      <c r="KGG2" s="208"/>
      <c r="KGH2" s="208"/>
      <c r="KGI2" s="208"/>
      <c r="KGJ2" s="208"/>
      <c r="KGK2" s="208"/>
      <c r="KGL2" s="208"/>
      <c r="KGM2" s="208"/>
      <c r="KGN2" s="208"/>
      <c r="KGO2" s="208"/>
      <c r="KGP2" s="208"/>
      <c r="KGQ2" s="208"/>
      <c r="KGR2" s="208"/>
      <c r="KGS2" s="208"/>
      <c r="KGT2" s="208"/>
      <c r="KGU2" s="208"/>
      <c r="KGV2" s="208"/>
      <c r="KGW2" s="208"/>
      <c r="KGX2" s="208"/>
      <c r="KGY2" s="208"/>
      <c r="KGZ2" s="208"/>
      <c r="KHA2" s="208"/>
      <c r="KHB2" s="208"/>
      <c r="KHC2" s="208"/>
      <c r="KHD2" s="208"/>
      <c r="KHE2" s="208"/>
      <c r="KHF2" s="208"/>
      <c r="KHG2" s="208"/>
      <c r="KHH2" s="208"/>
      <c r="KHI2" s="208"/>
      <c r="KHJ2" s="208"/>
      <c r="KHK2" s="208"/>
      <c r="KHL2" s="208"/>
      <c r="KHM2" s="208"/>
      <c r="KHN2" s="208"/>
      <c r="KHO2" s="208"/>
      <c r="KHP2" s="208"/>
      <c r="KHQ2" s="208"/>
      <c r="KHR2" s="208"/>
      <c r="KHS2" s="208"/>
      <c r="KHT2" s="208"/>
      <c r="KHU2" s="208"/>
      <c r="KHV2" s="208"/>
      <c r="KHW2" s="208"/>
      <c r="KHX2" s="208"/>
      <c r="KHY2" s="208"/>
      <c r="KHZ2" s="208"/>
      <c r="KIA2" s="208"/>
      <c r="KIB2" s="208"/>
      <c r="KIC2" s="208"/>
      <c r="KID2" s="208"/>
      <c r="KIE2" s="208"/>
      <c r="KIF2" s="208"/>
      <c r="KIG2" s="208"/>
      <c r="KIH2" s="208"/>
      <c r="KII2" s="208"/>
      <c r="KIJ2" s="208"/>
      <c r="KIK2" s="208"/>
      <c r="KIL2" s="208"/>
      <c r="KIM2" s="208"/>
      <c r="KIN2" s="208"/>
      <c r="KIO2" s="208"/>
      <c r="KIP2" s="208"/>
      <c r="KIQ2" s="208"/>
      <c r="KIR2" s="208"/>
      <c r="KIS2" s="208"/>
      <c r="KIT2" s="208"/>
      <c r="KIU2" s="208"/>
      <c r="KIV2" s="208"/>
      <c r="KIW2" s="208"/>
      <c r="KIX2" s="208"/>
      <c r="KIY2" s="208"/>
      <c r="KIZ2" s="208"/>
      <c r="KJA2" s="208"/>
      <c r="KJB2" s="208"/>
      <c r="KJC2" s="208"/>
      <c r="KJD2" s="208"/>
      <c r="KJE2" s="208"/>
      <c r="KJF2" s="208"/>
      <c r="KJG2" s="208"/>
      <c r="KJH2" s="208"/>
      <c r="KJI2" s="208"/>
      <c r="KJJ2" s="208"/>
      <c r="KJK2" s="208"/>
      <c r="KJL2" s="208"/>
      <c r="KJM2" s="208"/>
      <c r="KJN2" s="208"/>
      <c r="KJO2" s="208"/>
      <c r="KJP2" s="208"/>
      <c r="KJQ2" s="208"/>
      <c r="KJR2" s="208"/>
      <c r="KJS2" s="208"/>
      <c r="KJT2" s="208"/>
      <c r="KJU2" s="208"/>
      <c r="KJV2" s="208"/>
      <c r="KJW2" s="208"/>
      <c r="KJX2" s="208"/>
      <c r="KJY2" s="208"/>
      <c r="KJZ2" s="208"/>
      <c r="KKA2" s="208"/>
      <c r="KKB2" s="208"/>
      <c r="KKC2" s="208"/>
      <c r="KKD2" s="208"/>
      <c r="KKE2" s="208"/>
      <c r="KKF2" s="208"/>
      <c r="KKG2" s="208"/>
      <c r="KKH2" s="208"/>
      <c r="KKI2" s="208"/>
      <c r="KKJ2" s="208"/>
      <c r="KKK2" s="208"/>
      <c r="KKL2" s="208"/>
      <c r="KKM2" s="208"/>
      <c r="KKN2" s="208"/>
      <c r="KKO2" s="208"/>
      <c r="KKP2" s="208"/>
      <c r="KKQ2" s="208"/>
      <c r="KKR2" s="208"/>
      <c r="KKS2" s="208"/>
      <c r="KKT2" s="208"/>
      <c r="KKU2" s="208"/>
      <c r="KKV2" s="208"/>
      <c r="KKW2" s="208"/>
      <c r="KKX2" s="208"/>
      <c r="KKY2" s="208"/>
      <c r="KKZ2" s="208"/>
      <c r="KLA2" s="208"/>
      <c r="KLB2" s="208"/>
      <c r="KLC2" s="208"/>
      <c r="KLD2" s="208"/>
      <c r="KLE2" s="208"/>
      <c r="KLF2" s="208"/>
      <c r="KLG2" s="208"/>
      <c r="KLH2" s="208"/>
      <c r="KLI2" s="208"/>
      <c r="KLJ2" s="208"/>
      <c r="KLK2" s="208"/>
      <c r="KLL2" s="208"/>
      <c r="KLM2" s="208"/>
      <c r="KLN2" s="208"/>
      <c r="KLO2" s="208"/>
      <c r="KLP2" s="208"/>
      <c r="KLQ2" s="208"/>
      <c r="KLR2" s="208"/>
      <c r="KLS2" s="208"/>
      <c r="KLT2" s="208"/>
      <c r="KLU2" s="208"/>
      <c r="KLV2" s="208"/>
      <c r="KLW2" s="208"/>
      <c r="KLX2" s="208"/>
      <c r="KLY2" s="208"/>
      <c r="KLZ2" s="208"/>
      <c r="KMA2" s="208"/>
      <c r="KMB2" s="208"/>
      <c r="KMC2" s="208"/>
      <c r="KMD2" s="208"/>
      <c r="KME2" s="208"/>
      <c r="KMF2" s="208"/>
      <c r="KMG2" s="208"/>
      <c r="KMH2" s="208"/>
      <c r="KMI2" s="208"/>
      <c r="KMJ2" s="208"/>
      <c r="KMK2" s="208"/>
      <c r="KML2" s="208"/>
      <c r="KMM2" s="208"/>
      <c r="KMN2" s="208"/>
      <c r="KMO2" s="208"/>
      <c r="KMP2" s="208"/>
      <c r="KMQ2" s="208"/>
      <c r="KMR2" s="208"/>
      <c r="KMS2" s="208"/>
      <c r="KMT2" s="208"/>
      <c r="KMU2" s="208"/>
      <c r="KMV2" s="208"/>
      <c r="KMW2" s="208"/>
      <c r="KMX2" s="208"/>
      <c r="KMY2" s="208"/>
      <c r="KMZ2" s="208"/>
      <c r="KNA2" s="208"/>
      <c r="KNB2" s="208"/>
      <c r="KNC2" s="208"/>
      <c r="KND2" s="208"/>
      <c r="KNE2" s="208"/>
      <c r="KNF2" s="208"/>
      <c r="KNG2" s="208"/>
      <c r="KNH2" s="208"/>
      <c r="KNI2" s="208"/>
      <c r="KNJ2" s="208"/>
      <c r="KNK2" s="208"/>
      <c r="KNL2" s="208"/>
      <c r="KNM2" s="208"/>
      <c r="KNN2" s="208"/>
      <c r="KNO2" s="208"/>
      <c r="KNP2" s="208"/>
      <c r="KNQ2" s="208"/>
      <c r="KNR2" s="208"/>
      <c r="KNS2" s="208"/>
      <c r="KNT2" s="208"/>
      <c r="KNU2" s="208"/>
      <c r="KNV2" s="208"/>
      <c r="KNW2" s="208"/>
      <c r="KNX2" s="208"/>
      <c r="KNY2" s="208"/>
      <c r="KNZ2" s="208"/>
      <c r="KOA2" s="208"/>
      <c r="KOB2" s="208"/>
      <c r="KOC2" s="208"/>
      <c r="KOD2" s="208"/>
      <c r="KOE2" s="208"/>
      <c r="KOF2" s="208"/>
      <c r="KOG2" s="208"/>
      <c r="KOH2" s="208"/>
      <c r="KOI2" s="208"/>
      <c r="KOJ2" s="208"/>
      <c r="KOK2" s="208"/>
      <c r="KOL2" s="208"/>
      <c r="KOM2" s="208"/>
      <c r="KON2" s="208"/>
      <c r="KOO2" s="208"/>
      <c r="KOP2" s="208"/>
      <c r="KOQ2" s="208"/>
      <c r="KOR2" s="208"/>
      <c r="KOS2" s="208"/>
      <c r="KOT2" s="208"/>
      <c r="KOU2" s="208"/>
      <c r="KOV2" s="208"/>
      <c r="KOW2" s="208"/>
      <c r="KOX2" s="208"/>
      <c r="KOY2" s="208"/>
      <c r="KOZ2" s="208"/>
      <c r="KPA2" s="208"/>
      <c r="KPB2" s="208"/>
      <c r="KPC2" s="208"/>
      <c r="KPD2" s="208"/>
      <c r="KPE2" s="208"/>
      <c r="KPF2" s="208"/>
      <c r="KPG2" s="208"/>
      <c r="KPH2" s="208"/>
      <c r="KPI2" s="208"/>
      <c r="KPJ2" s="208"/>
      <c r="KPK2" s="208"/>
      <c r="KPL2" s="208"/>
      <c r="KPM2" s="208"/>
      <c r="KPN2" s="208"/>
      <c r="KPO2" s="208"/>
      <c r="KPP2" s="208"/>
      <c r="KPQ2" s="208"/>
      <c r="KPR2" s="208"/>
      <c r="KPS2" s="208"/>
      <c r="KPT2" s="208"/>
      <c r="KPU2" s="208"/>
      <c r="KPV2" s="208"/>
      <c r="KPW2" s="208"/>
      <c r="KPX2" s="208"/>
      <c r="KPY2" s="208"/>
      <c r="KPZ2" s="208"/>
      <c r="KQA2" s="208"/>
      <c r="KQB2" s="208"/>
      <c r="KQC2" s="208"/>
      <c r="KQD2" s="208"/>
      <c r="KQE2" s="208"/>
      <c r="KQF2" s="208"/>
      <c r="KQG2" s="208"/>
      <c r="KQH2" s="208"/>
      <c r="KQI2" s="208"/>
      <c r="KQJ2" s="208"/>
      <c r="KQK2" s="208"/>
      <c r="KQL2" s="208"/>
      <c r="KQM2" s="208"/>
      <c r="KQN2" s="208"/>
      <c r="KQO2" s="208"/>
      <c r="KQP2" s="208"/>
      <c r="KQQ2" s="208"/>
      <c r="KQR2" s="208"/>
      <c r="KQS2" s="208"/>
      <c r="KQT2" s="208"/>
      <c r="KQU2" s="208"/>
      <c r="KQV2" s="208"/>
      <c r="KQW2" s="208"/>
      <c r="KQX2" s="208"/>
      <c r="KQY2" s="208"/>
      <c r="KQZ2" s="208"/>
      <c r="KRA2" s="208"/>
      <c r="KRB2" s="208"/>
      <c r="KRC2" s="208"/>
      <c r="KRD2" s="208"/>
      <c r="KRE2" s="208"/>
      <c r="KRF2" s="208"/>
      <c r="KRG2" s="208"/>
      <c r="KRH2" s="208"/>
      <c r="KRI2" s="208"/>
      <c r="KRJ2" s="208"/>
      <c r="KRK2" s="208"/>
      <c r="KRL2" s="208"/>
      <c r="KRM2" s="208"/>
      <c r="KRN2" s="208"/>
      <c r="KRO2" s="208"/>
      <c r="KRP2" s="208"/>
      <c r="KRQ2" s="208"/>
      <c r="KRR2" s="208"/>
      <c r="KRS2" s="208"/>
      <c r="KRT2" s="208"/>
      <c r="KRU2" s="208"/>
      <c r="KRV2" s="208"/>
      <c r="KRW2" s="208"/>
      <c r="KRX2" s="208"/>
      <c r="KRY2" s="208"/>
      <c r="KRZ2" s="208"/>
      <c r="KSA2" s="208"/>
      <c r="KSB2" s="208"/>
      <c r="KSC2" s="208"/>
      <c r="KSD2" s="208"/>
      <c r="KSE2" s="208"/>
      <c r="KSF2" s="208"/>
      <c r="KSG2" s="208"/>
      <c r="KSH2" s="208"/>
      <c r="KSI2" s="208"/>
      <c r="KSJ2" s="208"/>
      <c r="KSK2" s="208"/>
      <c r="KSL2" s="208"/>
      <c r="KSM2" s="208"/>
      <c r="KSN2" s="208"/>
      <c r="KSO2" s="208"/>
      <c r="KSP2" s="208"/>
      <c r="KSQ2" s="208"/>
      <c r="KSR2" s="208"/>
      <c r="KSS2" s="208"/>
      <c r="KST2" s="208"/>
      <c r="KSU2" s="208"/>
      <c r="KSV2" s="208"/>
      <c r="KSW2" s="208"/>
      <c r="KSX2" s="208"/>
      <c r="KSY2" s="208"/>
      <c r="KSZ2" s="208"/>
      <c r="KTA2" s="208"/>
      <c r="KTB2" s="208"/>
      <c r="KTC2" s="208"/>
      <c r="KTD2" s="208"/>
      <c r="KTE2" s="208"/>
      <c r="KTF2" s="208"/>
      <c r="KTG2" s="208"/>
      <c r="KTH2" s="208"/>
      <c r="KTI2" s="208"/>
      <c r="KTJ2" s="208"/>
      <c r="KTK2" s="208"/>
      <c r="KTL2" s="208"/>
      <c r="KTM2" s="208"/>
      <c r="KTN2" s="208"/>
      <c r="KTO2" s="208"/>
      <c r="KTP2" s="208"/>
      <c r="KTQ2" s="208"/>
      <c r="KTR2" s="208"/>
      <c r="KTS2" s="208"/>
      <c r="KTT2" s="208"/>
      <c r="KTU2" s="208"/>
      <c r="KTV2" s="208"/>
      <c r="KTW2" s="208"/>
      <c r="KTX2" s="208"/>
      <c r="KTY2" s="208"/>
      <c r="KTZ2" s="208"/>
      <c r="KUA2" s="208"/>
      <c r="KUB2" s="208"/>
      <c r="KUC2" s="208"/>
      <c r="KUD2" s="208"/>
      <c r="KUE2" s="208"/>
      <c r="KUF2" s="208"/>
      <c r="KUG2" s="208"/>
      <c r="KUH2" s="208"/>
      <c r="KUI2" s="208"/>
      <c r="KUJ2" s="208"/>
      <c r="KUK2" s="208"/>
      <c r="KUL2" s="208"/>
      <c r="KUM2" s="208"/>
      <c r="KUN2" s="208"/>
      <c r="KUO2" s="208"/>
      <c r="KUP2" s="208"/>
      <c r="KUQ2" s="208"/>
      <c r="KUR2" s="208"/>
      <c r="KUS2" s="208"/>
      <c r="KUT2" s="208"/>
      <c r="KUU2" s="208"/>
      <c r="KUV2" s="208"/>
      <c r="KUW2" s="208"/>
      <c r="KUX2" s="208"/>
      <c r="KUY2" s="208"/>
      <c r="KUZ2" s="208"/>
      <c r="KVA2" s="208"/>
      <c r="KVB2" s="208"/>
      <c r="KVC2" s="208"/>
      <c r="KVD2" s="208"/>
      <c r="KVE2" s="208"/>
      <c r="KVF2" s="208"/>
      <c r="KVG2" s="208"/>
      <c r="KVH2" s="208"/>
      <c r="KVI2" s="208"/>
      <c r="KVJ2" s="208"/>
      <c r="KVK2" s="208"/>
      <c r="KVL2" s="208"/>
      <c r="KVM2" s="208"/>
      <c r="KVN2" s="208"/>
      <c r="KVO2" s="208"/>
      <c r="KVP2" s="208"/>
      <c r="KVQ2" s="208"/>
      <c r="KVR2" s="208"/>
      <c r="KVS2" s="208"/>
      <c r="KVT2" s="208"/>
      <c r="KVU2" s="208"/>
      <c r="KVV2" s="208"/>
      <c r="KVW2" s="208"/>
      <c r="KVX2" s="208"/>
      <c r="KVY2" s="208"/>
      <c r="KVZ2" s="208"/>
      <c r="KWA2" s="208"/>
      <c r="KWB2" s="208"/>
      <c r="KWC2" s="208"/>
      <c r="KWD2" s="208"/>
      <c r="KWE2" s="208"/>
      <c r="KWF2" s="208"/>
      <c r="KWG2" s="208"/>
      <c r="KWH2" s="208"/>
      <c r="KWI2" s="208"/>
      <c r="KWJ2" s="208"/>
      <c r="KWK2" s="208"/>
      <c r="KWL2" s="208"/>
      <c r="KWM2" s="208"/>
      <c r="KWN2" s="208"/>
      <c r="KWO2" s="208"/>
      <c r="KWP2" s="208"/>
      <c r="KWQ2" s="208"/>
      <c r="KWR2" s="208"/>
      <c r="KWS2" s="208"/>
      <c r="KWT2" s="208"/>
      <c r="KWU2" s="208"/>
      <c r="KWV2" s="208"/>
      <c r="KWW2" s="208"/>
      <c r="KWX2" s="208"/>
      <c r="KWY2" s="208"/>
      <c r="KWZ2" s="208"/>
      <c r="KXA2" s="208"/>
      <c r="KXB2" s="208"/>
      <c r="KXC2" s="208"/>
      <c r="KXD2" s="208"/>
      <c r="KXE2" s="208"/>
      <c r="KXF2" s="208"/>
      <c r="KXG2" s="208"/>
      <c r="KXH2" s="208"/>
      <c r="KXI2" s="208"/>
      <c r="KXJ2" s="208"/>
      <c r="KXK2" s="208"/>
      <c r="KXL2" s="208"/>
      <c r="KXM2" s="208"/>
      <c r="KXN2" s="208"/>
      <c r="KXO2" s="208"/>
      <c r="KXP2" s="208"/>
      <c r="KXQ2" s="208"/>
      <c r="KXR2" s="208"/>
      <c r="KXS2" s="208"/>
      <c r="KXT2" s="208"/>
      <c r="KXU2" s="208"/>
      <c r="KXV2" s="208"/>
      <c r="KXW2" s="208"/>
      <c r="KXX2" s="208"/>
      <c r="KXY2" s="208"/>
      <c r="KXZ2" s="208"/>
      <c r="KYA2" s="208"/>
      <c r="KYB2" s="208"/>
      <c r="KYC2" s="208"/>
      <c r="KYD2" s="208"/>
      <c r="KYE2" s="208"/>
      <c r="KYF2" s="208"/>
      <c r="KYG2" s="208"/>
      <c r="KYH2" s="208"/>
      <c r="KYI2" s="208"/>
      <c r="KYJ2" s="208"/>
      <c r="KYK2" s="208"/>
      <c r="KYL2" s="208"/>
      <c r="KYM2" s="208"/>
      <c r="KYN2" s="208"/>
      <c r="KYO2" s="208"/>
      <c r="KYP2" s="208"/>
      <c r="KYQ2" s="208"/>
      <c r="KYR2" s="208"/>
      <c r="KYS2" s="208"/>
      <c r="KYT2" s="208"/>
      <c r="KYU2" s="208"/>
      <c r="KYV2" s="208"/>
      <c r="KYW2" s="208"/>
      <c r="KYX2" s="208"/>
      <c r="KYY2" s="208"/>
      <c r="KYZ2" s="208"/>
      <c r="KZA2" s="208"/>
      <c r="KZB2" s="208"/>
      <c r="KZC2" s="208"/>
      <c r="KZD2" s="208"/>
      <c r="KZE2" s="208"/>
      <c r="KZF2" s="208"/>
      <c r="KZG2" s="208"/>
      <c r="KZH2" s="208"/>
      <c r="KZI2" s="208"/>
      <c r="KZJ2" s="208"/>
      <c r="KZK2" s="208"/>
      <c r="KZL2" s="208"/>
      <c r="KZM2" s="208"/>
      <c r="KZN2" s="208"/>
      <c r="KZO2" s="208"/>
      <c r="KZP2" s="208"/>
      <c r="KZQ2" s="208"/>
      <c r="KZR2" s="208"/>
      <c r="KZS2" s="208"/>
      <c r="KZT2" s="208"/>
      <c r="KZU2" s="208"/>
      <c r="KZV2" s="208"/>
      <c r="KZW2" s="208"/>
      <c r="KZX2" s="208"/>
      <c r="KZY2" s="208"/>
      <c r="KZZ2" s="208"/>
      <c r="LAA2" s="208"/>
      <c r="LAB2" s="208"/>
      <c r="LAC2" s="208"/>
      <c r="LAD2" s="208"/>
      <c r="LAE2" s="208"/>
      <c r="LAF2" s="208"/>
      <c r="LAG2" s="208"/>
      <c r="LAH2" s="208"/>
      <c r="LAI2" s="208"/>
      <c r="LAJ2" s="208"/>
      <c r="LAK2" s="208"/>
      <c r="LAL2" s="208"/>
      <c r="LAM2" s="208"/>
      <c r="LAN2" s="208"/>
      <c r="LAO2" s="208"/>
      <c r="LAP2" s="208"/>
      <c r="LAQ2" s="208"/>
      <c r="LAR2" s="208"/>
      <c r="LAS2" s="208"/>
      <c r="LAT2" s="208"/>
      <c r="LAU2" s="208"/>
      <c r="LAV2" s="208"/>
      <c r="LAW2" s="208"/>
      <c r="LAX2" s="208"/>
      <c r="LAY2" s="208"/>
      <c r="LAZ2" s="208"/>
      <c r="LBA2" s="208"/>
      <c r="LBB2" s="208"/>
      <c r="LBC2" s="208"/>
      <c r="LBD2" s="208"/>
      <c r="LBE2" s="208"/>
      <c r="LBF2" s="208"/>
      <c r="LBG2" s="208"/>
      <c r="LBH2" s="208"/>
      <c r="LBI2" s="208"/>
      <c r="LBJ2" s="208"/>
      <c r="LBK2" s="208"/>
      <c r="LBL2" s="208"/>
      <c r="LBM2" s="208"/>
      <c r="LBN2" s="208"/>
      <c r="LBO2" s="208"/>
      <c r="LBP2" s="208"/>
      <c r="LBQ2" s="208"/>
      <c r="LBR2" s="208"/>
      <c r="LBS2" s="208"/>
      <c r="LBT2" s="208"/>
      <c r="LBU2" s="208"/>
      <c r="LBV2" s="208"/>
      <c r="LBW2" s="208"/>
      <c r="LBX2" s="208"/>
      <c r="LBY2" s="208"/>
      <c r="LBZ2" s="208"/>
      <c r="LCA2" s="208"/>
      <c r="LCB2" s="208"/>
      <c r="LCC2" s="208"/>
      <c r="LCD2" s="208"/>
      <c r="LCE2" s="208"/>
      <c r="LCF2" s="208"/>
      <c r="LCG2" s="208"/>
      <c r="LCH2" s="208"/>
      <c r="LCI2" s="208"/>
      <c r="LCJ2" s="208"/>
      <c r="LCK2" s="208"/>
      <c r="LCL2" s="208"/>
      <c r="LCM2" s="208"/>
      <c r="LCN2" s="208"/>
      <c r="LCO2" s="208"/>
      <c r="LCP2" s="208"/>
      <c r="LCQ2" s="208"/>
      <c r="LCR2" s="208"/>
      <c r="LCS2" s="208"/>
      <c r="LCT2" s="208"/>
      <c r="LCU2" s="208"/>
      <c r="LCV2" s="208"/>
      <c r="LCW2" s="208"/>
      <c r="LCX2" s="208"/>
      <c r="LCY2" s="208"/>
      <c r="LCZ2" s="208"/>
      <c r="LDA2" s="208"/>
      <c r="LDB2" s="208"/>
      <c r="LDC2" s="208"/>
      <c r="LDD2" s="208"/>
      <c r="LDE2" s="208"/>
      <c r="LDF2" s="208"/>
      <c r="LDG2" s="208"/>
      <c r="LDH2" s="208"/>
      <c r="LDI2" s="208"/>
      <c r="LDJ2" s="208"/>
      <c r="LDK2" s="208"/>
      <c r="LDL2" s="208"/>
      <c r="LDM2" s="208"/>
      <c r="LDN2" s="208"/>
      <c r="LDO2" s="208"/>
      <c r="LDP2" s="208"/>
      <c r="LDQ2" s="208"/>
      <c r="LDR2" s="208"/>
      <c r="LDS2" s="208"/>
      <c r="LDT2" s="208"/>
      <c r="LDU2" s="208"/>
      <c r="LDV2" s="208"/>
      <c r="LDW2" s="208"/>
      <c r="LDX2" s="208"/>
      <c r="LDY2" s="208"/>
      <c r="LDZ2" s="208"/>
      <c r="LEA2" s="208"/>
      <c r="LEB2" s="208"/>
      <c r="LEC2" s="208"/>
      <c r="LED2" s="208"/>
      <c r="LEE2" s="208"/>
      <c r="LEF2" s="208"/>
      <c r="LEG2" s="208"/>
      <c r="LEH2" s="208"/>
      <c r="LEI2" s="208"/>
      <c r="LEJ2" s="208"/>
      <c r="LEK2" s="208"/>
      <c r="LEL2" s="208"/>
      <c r="LEM2" s="208"/>
      <c r="LEN2" s="208"/>
      <c r="LEO2" s="208"/>
      <c r="LEP2" s="208"/>
      <c r="LEQ2" s="208"/>
      <c r="LER2" s="208"/>
      <c r="LES2" s="208"/>
      <c r="LET2" s="208"/>
      <c r="LEU2" s="208"/>
      <c r="LEV2" s="208"/>
      <c r="LEW2" s="208"/>
      <c r="LEX2" s="208"/>
      <c r="LEY2" s="208"/>
      <c r="LEZ2" s="208"/>
      <c r="LFA2" s="208"/>
      <c r="LFB2" s="208"/>
      <c r="LFC2" s="208"/>
      <c r="LFD2" s="208"/>
      <c r="LFE2" s="208"/>
      <c r="LFF2" s="208"/>
      <c r="LFG2" s="208"/>
      <c r="LFH2" s="208"/>
      <c r="LFI2" s="208"/>
      <c r="LFJ2" s="208"/>
      <c r="LFK2" s="208"/>
      <c r="LFL2" s="208"/>
      <c r="LFM2" s="208"/>
      <c r="LFN2" s="208"/>
      <c r="LFO2" s="208"/>
      <c r="LFP2" s="208"/>
      <c r="LFQ2" s="208"/>
      <c r="LFR2" s="208"/>
      <c r="LFS2" s="208"/>
      <c r="LFT2" s="208"/>
      <c r="LFU2" s="208"/>
      <c r="LFV2" s="208"/>
      <c r="LFW2" s="208"/>
      <c r="LFX2" s="208"/>
      <c r="LFY2" s="208"/>
      <c r="LFZ2" s="208"/>
      <c r="LGA2" s="208"/>
      <c r="LGB2" s="208"/>
      <c r="LGC2" s="208"/>
      <c r="LGD2" s="208"/>
      <c r="LGE2" s="208"/>
      <c r="LGF2" s="208"/>
      <c r="LGG2" s="208"/>
      <c r="LGH2" s="208"/>
      <c r="LGI2" s="208"/>
      <c r="LGJ2" s="208"/>
      <c r="LGK2" s="208"/>
      <c r="LGL2" s="208"/>
      <c r="LGM2" s="208"/>
      <c r="LGN2" s="208"/>
      <c r="LGO2" s="208"/>
      <c r="LGP2" s="208"/>
      <c r="LGQ2" s="208"/>
      <c r="LGR2" s="208"/>
      <c r="LGS2" s="208"/>
      <c r="LGT2" s="208"/>
      <c r="LGU2" s="208"/>
      <c r="LGV2" s="208"/>
      <c r="LGW2" s="208"/>
      <c r="LGX2" s="208"/>
      <c r="LGY2" s="208"/>
      <c r="LGZ2" s="208"/>
      <c r="LHA2" s="208"/>
      <c r="LHB2" s="208"/>
      <c r="LHC2" s="208"/>
      <c r="LHD2" s="208"/>
      <c r="LHE2" s="208"/>
      <c r="LHF2" s="208"/>
      <c r="LHG2" s="208"/>
      <c r="LHH2" s="208"/>
      <c r="LHI2" s="208"/>
      <c r="LHJ2" s="208"/>
      <c r="LHK2" s="208"/>
      <c r="LHL2" s="208"/>
      <c r="LHM2" s="208"/>
      <c r="LHN2" s="208"/>
      <c r="LHO2" s="208"/>
      <c r="LHP2" s="208"/>
      <c r="LHQ2" s="208"/>
      <c r="LHR2" s="208"/>
      <c r="LHS2" s="208"/>
      <c r="LHT2" s="208"/>
      <c r="LHU2" s="208"/>
      <c r="LHV2" s="208"/>
      <c r="LHW2" s="208"/>
      <c r="LHX2" s="208"/>
      <c r="LHY2" s="208"/>
      <c r="LHZ2" s="208"/>
      <c r="LIA2" s="208"/>
      <c r="LIB2" s="208"/>
      <c r="LIC2" s="208"/>
      <c r="LID2" s="208"/>
      <c r="LIE2" s="208"/>
      <c r="LIF2" s="208"/>
      <c r="LIG2" s="208"/>
      <c r="LIH2" s="208"/>
      <c r="LII2" s="208"/>
      <c r="LIJ2" s="208"/>
      <c r="LIK2" s="208"/>
      <c r="LIL2" s="208"/>
      <c r="LIM2" s="208"/>
      <c r="LIN2" s="208"/>
      <c r="LIO2" s="208"/>
      <c r="LIP2" s="208"/>
      <c r="LIQ2" s="208"/>
      <c r="LIR2" s="208"/>
      <c r="LIS2" s="208"/>
      <c r="LIT2" s="208"/>
      <c r="LIU2" s="208"/>
      <c r="LIV2" s="208"/>
      <c r="LIW2" s="208"/>
      <c r="LIX2" s="208"/>
      <c r="LIY2" s="208"/>
      <c r="LIZ2" s="208"/>
      <c r="LJA2" s="208"/>
      <c r="LJB2" s="208"/>
      <c r="LJC2" s="208"/>
      <c r="LJD2" s="208"/>
      <c r="LJE2" s="208"/>
      <c r="LJF2" s="208"/>
      <c r="LJG2" s="208"/>
      <c r="LJH2" s="208"/>
      <c r="LJI2" s="208"/>
      <c r="LJJ2" s="208"/>
      <c r="LJK2" s="208"/>
      <c r="LJL2" s="208"/>
      <c r="LJM2" s="208"/>
      <c r="LJN2" s="208"/>
      <c r="LJO2" s="208"/>
      <c r="LJP2" s="208"/>
      <c r="LJQ2" s="208"/>
      <c r="LJR2" s="208"/>
      <c r="LJS2" s="208"/>
      <c r="LJT2" s="208"/>
      <c r="LJU2" s="208"/>
      <c r="LJV2" s="208"/>
      <c r="LJW2" s="208"/>
      <c r="LJX2" s="208"/>
      <c r="LJY2" s="208"/>
      <c r="LJZ2" s="208"/>
      <c r="LKA2" s="208"/>
      <c r="LKB2" s="208"/>
      <c r="LKC2" s="208"/>
      <c r="LKD2" s="208"/>
      <c r="LKE2" s="208"/>
      <c r="LKF2" s="208"/>
      <c r="LKG2" s="208"/>
      <c r="LKH2" s="208"/>
      <c r="LKI2" s="208"/>
      <c r="LKJ2" s="208"/>
      <c r="LKK2" s="208"/>
      <c r="LKL2" s="208"/>
      <c r="LKM2" s="208"/>
      <c r="LKN2" s="208"/>
      <c r="LKO2" s="208"/>
      <c r="LKP2" s="208"/>
      <c r="LKQ2" s="208"/>
      <c r="LKR2" s="208"/>
      <c r="LKS2" s="208"/>
      <c r="LKT2" s="208"/>
      <c r="LKU2" s="208"/>
      <c r="LKV2" s="208"/>
      <c r="LKW2" s="208"/>
      <c r="LKX2" s="208"/>
      <c r="LKY2" s="208"/>
      <c r="LKZ2" s="208"/>
      <c r="LLA2" s="208"/>
      <c r="LLB2" s="208"/>
      <c r="LLC2" s="208"/>
      <c r="LLD2" s="208"/>
      <c r="LLE2" s="208"/>
      <c r="LLF2" s="208"/>
      <c r="LLG2" s="208"/>
      <c r="LLH2" s="208"/>
      <c r="LLI2" s="208"/>
      <c r="LLJ2" s="208"/>
      <c r="LLK2" s="208"/>
      <c r="LLL2" s="208"/>
      <c r="LLM2" s="208"/>
      <c r="LLN2" s="208"/>
      <c r="LLO2" s="208"/>
      <c r="LLP2" s="208"/>
      <c r="LLQ2" s="208"/>
      <c r="LLR2" s="208"/>
      <c r="LLS2" s="208"/>
      <c r="LLT2" s="208"/>
      <c r="LLU2" s="208"/>
      <c r="LLV2" s="208"/>
      <c r="LLW2" s="208"/>
      <c r="LLX2" s="208"/>
      <c r="LLY2" s="208"/>
      <c r="LLZ2" s="208"/>
      <c r="LMA2" s="208"/>
      <c r="LMB2" s="208"/>
      <c r="LMC2" s="208"/>
      <c r="LMD2" s="208"/>
      <c r="LME2" s="208"/>
      <c r="LMF2" s="208"/>
      <c r="LMG2" s="208"/>
      <c r="LMH2" s="208"/>
      <c r="LMI2" s="208"/>
      <c r="LMJ2" s="208"/>
      <c r="LMK2" s="208"/>
      <c r="LML2" s="208"/>
      <c r="LMM2" s="208"/>
      <c r="LMN2" s="208"/>
      <c r="LMO2" s="208"/>
      <c r="LMP2" s="208"/>
      <c r="LMQ2" s="208"/>
      <c r="LMR2" s="208"/>
      <c r="LMS2" s="208"/>
      <c r="LMT2" s="208"/>
      <c r="LMU2" s="208"/>
      <c r="LMV2" s="208"/>
      <c r="LMW2" s="208"/>
      <c r="LMX2" s="208"/>
      <c r="LMY2" s="208"/>
      <c r="LMZ2" s="208"/>
      <c r="LNA2" s="208"/>
      <c r="LNB2" s="208"/>
      <c r="LNC2" s="208"/>
      <c r="LND2" s="208"/>
      <c r="LNE2" s="208"/>
      <c r="LNF2" s="208"/>
      <c r="LNG2" s="208"/>
      <c r="LNH2" s="208"/>
      <c r="LNI2" s="208"/>
      <c r="LNJ2" s="208"/>
      <c r="LNK2" s="208"/>
      <c r="LNL2" s="208"/>
      <c r="LNM2" s="208"/>
      <c r="LNN2" s="208"/>
      <c r="LNO2" s="208"/>
      <c r="LNP2" s="208"/>
      <c r="LNQ2" s="208"/>
      <c r="LNR2" s="208"/>
      <c r="LNS2" s="208"/>
      <c r="LNT2" s="208"/>
      <c r="LNU2" s="208"/>
      <c r="LNV2" s="208"/>
      <c r="LNW2" s="208"/>
      <c r="LNX2" s="208"/>
      <c r="LNY2" s="208"/>
      <c r="LNZ2" s="208"/>
      <c r="LOA2" s="208"/>
      <c r="LOB2" s="208"/>
      <c r="LOC2" s="208"/>
      <c r="LOD2" s="208"/>
      <c r="LOE2" s="208"/>
      <c r="LOF2" s="208"/>
      <c r="LOG2" s="208"/>
      <c r="LOH2" s="208"/>
      <c r="LOI2" s="208"/>
      <c r="LOJ2" s="208"/>
      <c r="LOK2" s="208"/>
      <c r="LOL2" s="208"/>
      <c r="LOM2" s="208"/>
      <c r="LON2" s="208"/>
      <c r="LOO2" s="208"/>
      <c r="LOP2" s="208"/>
      <c r="LOQ2" s="208"/>
      <c r="LOR2" s="208"/>
      <c r="LOS2" s="208"/>
      <c r="LOT2" s="208"/>
      <c r="LOU2" s="208"/>
      <c r="LOV2" s="208"/>
      <c r="LOW2" s="208"/>
      <c r="LOX2" s="208"/>
      <c r="LOY2" s="208"/>
      <c r="LOZ2" s="208"/>
      <c r="LPA2" s="208"/>
      <c r="LPB2" s="208"/>
      <c r="LPC2" s="208"/>
      <c r="LPD2" s="208"/>
      <c r="LPE2" s="208"/>
      <c r="LPF2" s="208"/>
      <c r="LPG2" s="208"/>
      <c r="LPH2" s="208"/>
      <c r="LPI2" s="208"/>
      <c r="LPJ2" s="208"/>
      <c r="LPK2" s="208"/>
      <c r="LPL2" s="208"/>
      <c r="LPM2" s="208"/>
      <c r="LPN2" s="208"/>
      <c r="LPO2" s="208"/>
      <c r="LPP2" s="208"/>
      <c r="LPQ2" s="208"/>
      <c r="LPR2" s="208"/>
      <c r="LPS2" s="208"/>
      <c r="LPT2" s="208"/>
      <c r="LPU2" s="208"/>
      <c r="LPV2" s="208"/>
      <c r="LPW2" s="208"/>
      <c r="LPX2" s="208"/>
      <c r="LPY2" s="208"/>
      <c r="LPZ2" s="208"/>
      <c r="LQA2" s="208"/>
      <c r="LQB2" s="208"/>
      <c r="LQC2" s="208"/>
      <c r="LQD2" s="208"/>
      <c r="LQE2" s="208"/>
      <c r="LQF2" s="208"/>
      <c r="LQG2" s="208"/>
      <c r="LQH2" s="208"/>
      <c r="LQI2" s="208"/>
      <c r="LQJ2" s="208"/>
      <c r="LQK2" s="208"/>
      <c r="LQL2" s="208"/>
      <c r="LQM2" s="208"/>
      <c r="LQN2" s="208"/>
      <c r="LQO2" s="208"/>
      <c r="LQP2" s="208"/>
      <c r="LQQ2" s="208"/>
      <c r="LQR2" s="208"/>
      <c r="LQS2" s="208"/>
      <c r="LQT2" s="208"/>
      <c r="LQU2" s="208"/>
      <c r="LQV2" s="208"/>
      <c r="LQW2" s="208"/>
      <c r="LQX2" s="208"/>
      <c r="LQY2" s="208"/>
      <c r="LQZ2" s="208"/>
      <c r="LRA2" s="208"/>
      <c r="LRB2" s="208"/>
      <c r="LRC2" s="208"/>
      <c r="LRD2" s="208"/>
      <c r="LRE2" s="208"/>
      <c r="LRF2" s="208"/>
      <c r="LRG2" s="208"/>
      <c r="LRH2" s="208"/>
      <c r="LRI2" s="208"/>
      <c r="LRJ2" s="208"/>
      <c r="LRK2" s="208"/>
      <c r="LRL2" s="208"/>
      <c r="LRM2" s="208"/>
      <c r="LRN2" s="208"/>
      <c r="LRO2" s="208"/>
      <c r="LRP2" s="208"/>
      <c r="LRQ2" s="208"/>
      <c r="LRR2" s="208"/>
      <c r="LRS2" s="208"/>
      <c r="LRT2" s="208"/>
      <c r="LRU2" s="208"/>
      <c r="LRV2" s="208"/>
      <c r="LRW2" s="208"/>
      <c r="LRX2" s="208"/>
      <c r="LRY2" s="208"/>
      <c r="LRZ2" s="208"/>
      <c r="LSA2" s="208"/>
      <c r="LSB2" s="208"/>
      <c r="LSC2" s="208"/>
      <c r="LSD2" s="208"/>
      <c r="LSE2" s="208"/>
      <c r="LSF2" s="208"/>
      <c r="LSG2" s="208"/>
      <c r="LSH2" s="208"/>
      <c r="LSI2" s="208"/>
      <c r="LSJ2" s="208"/>
      <c r="LSK2" s="208"/>
      <c r="LSL2" s="208"/>
      <c r="LSM2" s="208"/>
      <c r="LSN2" s="208"/>
      <c r="LSO2" s="208"/>
      <c r="LSP2" s="208"/>
      <c r="LSQ2" s="208"/>
      <c r="LSR2" s="208"/>
      <c r="LSS2" s="208"/>
      <c r="LST2" s="208"/>
      <c r="LSU2" s="208"/>
      <c r="LSV2" s="208"/>
      <c r="LSW2" s="208"/>
      <c r="LSX2" s="208"/>
      <c r="LSY2" s="208"/>
      <c r="LSZ2" s="208"/>
      <c r="LTA2" s="208"/>
      <c r="LTB2" s="208"/>
      <c r="LTC2" s="208"/>
      <c r="LTD2" s="208"/>
      <c r="LTE2" s="208"/>
      <c r="LTF2" s="208"/>
      <c r="LTG2" s="208"/>
      <c r="LTH2" s="208"/>
      <c r="LTI2" s="208"/>
      <c r="LTJ2" s="208"/>
      <c r="LTK2" s="208"/>
      <c r="LTL2" s="208"/>
      <c r="LTM2" s="208"/>
      <c r="LTN2" s="208"/>
      <c r="LTO2" s="208"/>
      <c r="LTP2" s="208"/>
      <c r="LTQ2" s="208"/>
      <c r="LTR2" s="208"/>
      <c r="LTS2" s="208"/>
      <c r="LTT2" s="208"/>
      <c r="LTU2" s="208"/>
      <c r="LTV2" s="208"/>
      <c r="LTW2" s="208"/>
      <c r="LTX2" s="208"/>
      <c r="LTY2" s="208"/>
      <c r="LTZ2" s="208"/>
      <c r="LUA2" s="208"/>
      <c r="LUB2" s="208"/>
      <c r="LUC2" s="208"/>
      <c r="LUD2" s="208"/>
      <c r="LUE2" s="208"/>
      <c r="LUF2" s="208"/>
      <c r="LUG2" s="208"/>
      <c r="LUH2" s="208"/>
      <c r="LUI2" s="208"/>
      <c r="LUJ2" s="208"/>
      <c r="LUK2" s="208"/>
      <c r="LUL2" s="208"/>
      <c r="LUM2" s="208"/>
      <c r="LUN2" s="208"/>
      <c r="LUO2" s="208"/>
      <c r="LUP2" s="208"/>
      <c r="LUQ2" s="208"/>
      <c r="LUR2" s="208"/>
      <c r="LUS2" s="208"/>
      <c r="LUT2" s="208"/>
      <c r="LUU2" s="208"/>
      <c r="LUV2" s="208"/>
      <c r="LUW2" s="208"/>
      <c r="LUX2" s="208"/>
      <c r="LUY2" s="208"/>
      <c r="LUZ2" s="208"/>
      <c r="LVA2" s="208"/>
      <c r="LVB2" s="208"/>
      <c r="LVC2" s="208"/>
      <c r="LVD2" s="208"/>
      <c r="LVE2" s="208"/>
      <c r="LVF2" s="208"/>
      <c r="LVG2" s="208"/>
      <c r="LVH2" s="208"/>
      <c r="LVI2" s="208"/>
      <c r="LVJ2" s="208"/>
      <c r="LVK2" s="208"/>
      <c r="LVL2" s="208"/>
      <c r="LVM2" s="208"/>
      <c r="LVN2" s="208"/>
      <c r="LVO2" s="208"/>
      <c r="LVP2" s="208"/>
      <c r="LVQ2" s="208"/>
      <c r="LVR2" s="208"/>
      <c r="LVS2" s="208"/>
      <c r="LVT2" s="208"/>
      <c r="LVU2" s="208"/>
      <c r="LVV2" s="208"/>
      <c r="LVW2" s="208"/>
      <c r="LVX2" s="208"/>
      <c r="LVY2" s="208"/>
      <c r="LVZ2" s="208"/>
      <c r="LWA2" s="208"/>
      <c r="LWB2" s="208"/>
      <c r="LWC2" s="208"/>
      <c r="LWD2" s="208"/>
      <c r="LWE2" s="208"/>
      <c r="LWF2" s="208"/>
      <c r="LWG2" s="208"/>
      <c r="LWH2" s="208"/>
      <c r="LWI2" s="208"/>
      <c r="LWJ2" s="208"/>
      <c r="LWK2" s="208"/>
      <c r="LWL2" s="208"/>
      <c r="LWM2" s="208"/>
      <c r="LWN2" s="208"/>
      <c r="LWO2" s="208"/>
      <c r="LWP2" s="208"/>
      <c r="LWQ2" s="208"/>
      <c r="LWR2" s="208"/>
      <c r="LWS2" s="208"/>
      <c r="LWT2" s="208"/>
      <c r="LWU2" s="208"/>
      <c r="LWV2" s="208"/>
      <c r="LWW2" s="208"/>
      <c r="LWX2" s="208"/>
      <c r="LWY2" s="208"/>
      <c r="LWZ2" s="208"/>
      <c r="LXA2" s="208"/>
      <c r="LXB2" s="208"/>
      <c r="LXC2" s="208"/>
      <c r="LXD2" s="208"/>
      <c r="LXE2" s="208"/>
      <c r="LXF2" s="208"/>
      <c r="LXG2" s="208"/>
      <c r="LXH2" s="208"/>
      <c r="LXI2" s="208"/>
      <c r="LXJ2" s="208"/>
      <c r="LXK2" s="208"/>
      <c r="LXL2" s="208"/>
      <c r="LXM2" s="208"/>
      <c r="LXN2" s="208"/>
      <c r="LXO2" s="208"/>
      <c r="LXP2" s="208"/>
      <c r="LXQ2" s="208"/>
      <c r="LXR2" s="208"/>
      <c r="LXS2" s="208"/>
      <c r="LXT2" s="208"/>
      <c r="LXU2" s="208"/>
      <c r="LXV2" s="208"/>
      <c r="LXW2" s="208"/>
      <c r="LXX2" s="208"/>
      <c r="LXY2" s="208"/>
      <c r="LXZ2" s="208"/>
      <c r="LYA2" s="208"/>
      <c r="LYB2" s="208"/>
      <c r="LYC2" s="208"/>
      <c r="LYD2" s="208"/>
      <c r="LYE2" s="208"/>
      <c r="LYF2" s="208"/>
      <c r="LYG2" s="208"/>
      <c r="LYH2" s="208"/>
      <c r="LYI2" s="208"/>
      <c r="LYJ2" s="208"/>
      <c r="LYK2" s="208"/>
      <c r="LYL2" s="208"/>
      <c r="LYM2" s="208"/>
      <c r="LYN2" s="208"/>
      <c r="LYO2" s="208"/>
      <c r="LYP2" s="208"/>
      <c r="LYQ2" s="208"/>
      <c r="LYR2" s="208"/>
      <c r="LYS2" s="208"/>
      <c r="LYT2" s="208"/>
      <c r="LYU2" s="208"/>
      <c r="LYV2" s="208"/>
      <c r="LYW2" s="208"/>
      <c r="LYX2" s="208"/>
      <c r="LYY2" s="208"/>
      <c r="LYZ2" s="208"/>
      <c r="LZA2" s="208"/>
      <c r="LZB2" s="208"/>
      <c r="LZC2" s="208"/>
      <c r="LZD2" s="208"/>
      <c r="LZE2" s="208"/>
      <c r="LZF2" s="208"/>
      <c r="LZG2" s="208"/>
      <c r="LZH2" s="208"/>
      <c r="LZI2" s="208"/>
      <c r="LZJ2" s="208"/>
      <c r="LZK2" s="208"/>
      <c r="LZL2" s="208"/>
      <c r="LZM2" s="208"/>
      <c r="LZN2" s="208"/>
      <c r="LZO2" s="208"/>
      <c r="LZP2" s="208"/>
      <c r="LZQ2" s="208"/>
      <c r="LZR2" s="208"/>
      <c r="LZS2" s="208"/>
      <c r="LZT2" s="208"/>
      <c r="LZU2" s="208"/>
      <c r="LZV2" s="208"/>
      <c r="LZW2" s="208"/>
      <c r="LZX2" s="208"/>
      <c r="LZY2" s="208"/>
      <c r="LZZ2" s="208"/>
      <c r="MAA2" s="208"/>
      <c r="MAB2" s="208"/>
      <c r="MAC2" s="208"/>
      <c r="MAD2" s="208"/>
      <c r="MAE2" s="208"/>
      <c r="MAF2" s="208"/>
      <c r="MAG2" s="208"/>
      <c r="MAH2" s="208"/>
      <c r="MAI2" s="208"/>
      <c r="MAJ2" s="208"/>
      <c r="MAK2" s="208"/>
      <c r="MAL2" s="208"/>
      <c r="MAM2" s="208"/>
      <c r="MAN2" s="208"/>
      <c r="MAO2" s="208"/>
      <c r="MAP2" s="208"/>
      <c r="MAQ2" s="208"/>
      <c r="MAR2" s="208"/>
      <c r="MAS2" s="208"/>
      <c r="MAT2" s="208"/>
      <c r="MAU2" s="208"/>
      <c r="MAV2" s="208"/>
      <c r="MAW2" s="208"/>
      <c r="MAX2" s="208"/>
      <c r="MAY2" s="208"/>
      <c r="MAZ2" s="208"/>
      <c r="MBA2" s="208"/>
      <c r="MBB2" s="208"/>
      <c r="MBC2" s="208"/>
      <c r="MBD2" s="208"/>
      <c r="MBE2" s="208"/>
      <c r="MBF2" s="208"/>
      <c r="MBG2" s="208"/>
      <c r="MBH2" s="208"/>
      <c r="MBI2" s="208"/>
      <c r="MBJ2" s="208"/>
      <c r="MBK2" s="208"/>
      <c r="MBL2" s="208"/>
      <c r="MBM2" s="208"/>
      <c r="MBN2" s="208"/>
      <c r="MBO2" s="208"/>
      <c r="MBP2" s="208"/>
      <c r="MBQ2" s="208"/>
      <c r="MBR2" s="208"/>
      <c r="MBS2" s="208"/>
      <c r="MBT2" s="208"/>
      <c r="MBU2" s="208"/>
      <c r="MBV2" s="208"/>
      <c r="MBW2" s="208"/>
      <c r="MBX2" s="208"/>
      <c r="MBY2" s="208"/>
      <c r="MBZ2" s="208"/>
      <c r="MCA2" s="208"/>
      <c r="MCB2" s="208"/>
      <c r="MCC2" s="208"/>
      <c r="MCD2" s="208"/>
      <c r="MCE2" s="208"/>
      <c r="MCF2" s="208"/>
      <c r="MCG2" s="208"/>
      <c r="MCH2" s="208"/>
      <c r="MCI2" s="208"/>
      <c r="MCJ2" s="208"/>
      <c r="MCK2" s="208"/>
      <c r="MCL2" s="208"/>
      <c r="MCM2" s="208"/>
      <c r="MCN2" s="208"/>
      <c r="MCO2" s="208"/>
      <c r="MCP2" s="208"/>
      <c r="MCQ2" s="208"/>
      <c r="MCR2" s="208"/>
      <c r="MCS2" s="208"/>
      <c r="MCT2" s="208"/>
      <c r="MCU2" s="208"/>
      <c r="MCV2" s="208"/>
      <c r="MCW2" s="208"/>
      <c r="MCX2" s="208"/>
      <c r="MCY2" s="208"/>
      <c r="MCZ2" s="208"/>
      <c r="MDA2" s="208"/>
      <c r="MDB2" s="208"/>
      <c r="MDC2" s="208"/>
      <c r="MDD2" s="208"/>
      <c r="MDE2" s="208"/>
      <c r="MDF2" s="208"/>
      <c r="MDG2" s="208"/>
      <c r="MDH2" s="208"/>
      <c r="MDI2" s="208"/>
      <c r="MDJ2" s="208"/>
      <c r="MDK2" s="208"/>
      <c r="MDL2" s="208"/>
      <c r="MDM2" s="208"/>
      <c r="MDN2" s="208"/>
      <c r="MDO2" s="208"/>
      <c r="MDP2" s="208"/>
      <c r="MDQ2" s="208"/>
      <c r="MDR2" s="208"/>
      <c r="MDS2" s="208"/>
      <c r="MDT2" s="208"/>
      <c r="MDU2" s="208"/>
      <c r="MDV2" s="208"/>
      <c r="MDW2" s="208"/>
      <c r="MDX2" s="208"/>
      <c r="MDY2" s="208"/>
      <c r="MDZ2" s="208"/>
      <c r="MEA2" s="208"/>
      <c r="MEB2" s="208"/>
      <c r="MEC2" s="208"/>
      <c r="MED2" s="208"/>
      <c r="MEE2" s="208"/>
      <c r="MEF2" s="208"/>
      <c r="MEG2" s="208"/>
      <c r="MEH2" s="208"/>
      <c r="MEI2" s="208"/>
      <c r="MEJ2" s="208"/>
      <c r="MEK2" s="208"/>
      <c r="MEL2" s="208"/>
      <c r="MEM2" s="208"/>
      <c r="MEN2" s="208"/>
      <c r="MEO2" s="208"/>
      <c r="MEP2" s="208"/>
      <c r="MEQ2" s="208"/>
      <c r="MER2" s="208"/>
      <c r="MES2" s="208"/>
      <c r="MET2" s="208"/>
      <c r="MEU2" s="208"/>
      <c r="MEV2" s="208"/>
      <c r="MEW2" s="208"/>
      <c r="MEX2" s="208"/>
      <c r="MEY2" s="208"/>
      <c r="MEZ2" s="208"/>
      <c r="MFA2" s="208"/>
      <c r="MFB2" s="208"/>
      <c r="MFC2" s="208"/>
      <c r="MFD2" s="208"/>
      <c r="MFE2" s="208"/>
      <c r="MFF2" s="208"/>
      <c r="MFG2" s="208"/>
      <c r="MFH2" s="208"/>
      <c r="MFI2" s="208"/>
      <c r="MFJ2" s="208"/>
      <c r="MFK2" s="208"/>
      <c r="MFL2" s="208"/>
      <c r="MFM2" s="208"/>
      <c r="MFN2" s="208"/>
      <c r="MFO2" s="208"/>
      <c r="MFP2" s="208"/>
      <c r="MFQ2" s="208"/>
      <c r="MFR2" s="208"/>
      <c r="MFS2" s="208"/>
      <c r="MFT2" s="208"/>
      <c r="MFU2" s="208"/>
      <c r="MFV2" s="208"/>
      <c r="MFW2" s="208"/>
      <c r="MFX2" s="208"/>
      <c r="MFY2" s="208"/>
      <c r="MFZ2" s="208"/>
      <c r="MGA2" s="208"/>
      <c r="MGB2" s="208"/>
      <c r="MGC2" s="208"/>
      <c r="MGD2" s="208"/>
      <c r="MGE2" s="208"/>
      <c r="MGF2" s="208"/>
      <c r="MGG2" s="208"/>
      <c r="MGH2" s="208"/>
      <c r="MGI2" s="208"/>
      <c r="MGJ2" s="208"/>
      <c r="MGK2" s="208"/>
      <c r="MGL2" s="208"/>
      <c r="MGM2" s="208"/>
      <c r="MGN2" s="208"/>
      <c r="MGO2" s="208"/>
      <c r="MGP2" s="208"/>
      <c r="MGQ2" s="208"/>
      <c r="MGR2" s="208"/>
      <c r="MGS2" s="208"/>
      <c r="MGT2" s="208"/>
      <c r="MGU2" s="208"/>
      <c r="MGV2" s="208"/>
      <c r="MGW2" s="208"/>
      <c r="MGX2" s="208"/>
      <c r="MGY2" s="208"/>
      <c r="MGZ2" s="208"/>
      <c r="MHA2" s="208"/>
      <c r="MHB2" s="208"/>
      <c r="MHC2" s="208"/>
      <c r="MHD2" s="208"/>
      <c r="MHE2" s="208"/>
      <c r="MHF2" s="208"/>
      <c r="MHG2" s="208"/>
      <c r="MHH2" s="208"/>
      <c r="MHI2" s="208"/>
      <c r="MHJ2" s="208"/>
      <c r="MHK2" s="208"/>
      <c r="MHL2" s="208"/>
      <c r="MHM2" s="208"/>
      <c r="MHN2" s="208"/>
      <c r="MHO2" s="208"/>
      <c r="MHP2" s="208"/>
      <c r="MHQ2" s="208"/>
      <c r="MHR2" s="208"/>
      <c r="MHS2" s="208"/>
      <c r="MHT2" s="208"/>
      <c r="MHU2" s="208"/>
      <c r="MHV2" s="208"/>
      <c r="MHW2" s="208"/>
      <c r="MHX2" s="208"/>
      <c r="MHY2" s="208"/>
      <c r="MHZ2" s="208"/>
      <c r="MIA2" s="208"/>
      <c r="MIB2" s="208"/>
      <c r="MIC2" s="208"/>
      <c r="MID2" s="208"/>
      <c r="MIE2" s="208"/>
      <c r="MIF2" s="208"/>
      <c r="MIG2" s="208"/>
      <c r="MIH2" s="208"/>
      <c r="MII2" s="208"/>
      <c r="MIJ2" s="208"/>
      <c r="MIK2" s="208"/>
      <c r="MIL2" s="208"/>
      <c r="MIM2" s="208"/>
      <c r="MIN2" s="208"/>
      <c r="MIO2" s="208"/>
      <c r="MIP2" s="208"/>
      <c r="MIQ2" s="208"/>
      <c r="MIR2" s="208"/>
      <c r="MIS2" s="208"/>
      <c r="MIT2" s="208"/>
      <c r="MIU2" s="208"/>
      <c r="MIV2" s="208"/>
      <c r="MIW2" s="208"/>
      <c r="MIX2" s="208"/>
      <c r="MIY2" s="208"/>
      <c r="MIZ2" s="208"/>
      <c r="MJA2" s="208"/>
      <c r="MJB2" s="208"/>
      <c r="MJC2" s="208"/>
      <c r="MJD2" s="208"/>
      <c r="MJE2" s="208"/>
      <c r="MJF2" s="208"/>
      <c r="MJG2" s="208"/>
      <c r="MJH2" s="208"/>
      <c r="MJI2" s="208"/>
      <c r="MJJ2" s="208"/>
      <c r="MJK2" s="208"/>
      <c r="MJL2" s="208"/>
      <c r="MJM2" s="208"/>
      <c r="MJN2" s="208"/>
      <c r="MJO2" s="208"/>
      <c r="MJP2" s="208"/>
      <c r="MJQ2" s="208"/>
      <c r="MJR2" s="208"/>
      <c r="MJS2" s="208"/>
      <c r="MJT2" s="208"/>
      <c r="MJU2" s="208"/>
      <c r="MJV2" s="208"/>
      <c r="MJW2" s="208"/>
      <c r="MJX2" s="208"/>
      <c r="MJY2" s="208"/>
      <c r="MJZ2" s="208"/>
      <c r="MKA2" s="208"/>
      <c r="MKB2" s="208"/>
      <c r="MKC2" s="208"/>
      <c r="MKD2" s="208"/>
      <c r="MKE2" s="208"/>
      <c r="MKF2" s="208"/>
      <c r="MKG2" s="208"/>
      <c r="MKH2" s="208"/>
      <c r="MKI2" s="208"/>
      <c r="MKJ2" s="208"/>
      <c r="MKK2" s="208"/>
      <c r="MKL2" s="208"/>
      <c r="MKM2" s="208"/>
      <c r="MKN2" s="208"/>
      <c r="MKO2" s="208"/>
      <c r="MKP2" s="208"/>
      <c r="MKQ2" s="208"/>
      <c r="MKR2" s="208"/>
      <c r="MKS2" s="208"/>
      <c r="MKT2" s="208"/>
      <c r="MKU2" s="208"/>
      <c r="MKV2" s="208"/>
      <c r="MKW2" s="208"/>
      <c r="MKX2" s="208"/>
      <c r="MKY2" s="208"/>
      <c r="MKZ2" s="208"/>
      <c r="MLA2" s="208"/>
      <c r="MLB2" s="208"/>
      <c r="MLC2" s="208"/>
      <c r="MLD2" s="208"/>
      <c r="MLE2" s="208"/>
      <c r="MLF2" s="208"/>
      <c r="MLG2" s="208"/>
      <c r="MLH2" s="208"/>
      <c r="MLI2" s="208"/>
      <c r="MLJ2" s="208"/>
      <c r="MLK2" s="208"/>
      <c r="MLL2" s="208"/>
      <c r="MLM2" s="208"/>
      <c r="MLN2" s="208"/>
      <c r="MLO2" s="208"/>
      <c r="MLP2" s="208"/>
      <c r="MLQ2" s="208"/>
      <c r="MLR2" s="208"/>
      <c r="MLS2" s="208"/>
      <c r="MLT2" s="208"/>
      <c r="MLU2" s="208"/>
      <c r="MLV2" s="208"/>
      <c r="MLW2" s="208"/>
      <c r="MLX2" s="208"/>
      <c r="MLY2" s="208"/>
      <c r="MLZ2" s="208"/>
      <c r="MMA2" s="208"/>
      <c r="MMB2" s="208"/>
      <c r="MMC2" s="208"/>
      <c r="MMD2" s="208"/>
      <c r="MME2" s="208"/>
      <c r="MMF2" s="208"/>
      <c r="MMG2" s="208"/>
      <c r="MMH2" s="208"/>
      <c r="MMI2" s="208"/>
      <c r="MMJ2" s="208"/>
      <c r="MMK2" s="208"/>
      <c r="MML2" s="208"/>
      <c r="MMM2" s="208"/>
      <c r="MMN2" s="208"/>
      <c r="MMO2" s="208"/>
      <c r="MMP2" s="208"/>
      <c r="MMQ2" s="208"/>
      <c r="MMR2" s="208"/>
      <c r="MMS2" s="208"/>
      <c r="MMT2" s="208"/>
      <c r="MMU2" s="208"/>
      <c r="MMV2" s="208"/>
      <c r="MMW2" s="208"/>
      <c r="MMX2" s="208"/>
      <c r="MMY2" s="208"/>
      <c r="MMZ2" s="208"/>
      <c r="MNA2" s="208"/>
      <c r="MNB2" s="208"/>
      <c r="MNC2" s="208"/>
      <c r="MND2" s="208"/>
      <c r="MNE2" s="208"/>
      <c r="MNF2" s="208"/>
      <c r="MNG2" s="208"/>
      <c r="MNH2" s="208"/>
      <c r="MNI2" s="208"/>
      <c r="MNJ2" s="208"/>
      <c r="MNK2" s="208"/>
      <c r="MNL2" s="208"/>
      <c r="MNM2" s="208"/>
      <c r="MNN2" s="208"/>
      <c r="MNO2" s="208"/>
      <c r="MNP2" s="208"/>
      <c r="MNQ2" s="208"/>
      <c r="MNR2" s="208"/>
      <c r="MNS2" s="208"/>
      <c r="MNT2" s="208"/>
      <c r="MNU2" s="208"/>
      <c r="MNV2" s="208"/>
      <c r="MNW2" s="208"/>
      <c r="MNX2" s="208"/>
      <c r="MNY2" s="208"/>
      <c r="MNZ2" s="208"/>
      <c r="MOA2" s="208"/>
      <c r="MOB2" s="208"/>
      <c r="MOC2" s="208"/>
      <c r="MOD2" s="208"/>
      <c r="MOE2" s="208"/>
      <c r="MOF2" s="208"/>
      <c r="MOG2" s="208"/>
      <c r="MOH2" s="208"/>
      <c r="MOI2" s="208"/>
      <c r="MOJ2" s="208"/>
      <c r="MOK2" s="208"/>
      <c r="MOL2" s="208"/>
      <c r="MOM2" s="208"/>
      <c r="MON2" s="208"/>
      <c r="MOO2" s="208"/>
      <c r="MOP2" s="208"/>
      <c r="MOQ2" s="208"/>
      <c r="MOR2" s="208"/>
      <c r="MOS2" s="208"/>
      <c r="MOT2" s="208"/>
      <c r="MOU2" s="208"/>
      <c r="MOV2" s="208"/>
      <c r="MOW2" s="208"/>
      <c r="MOX2" s="208"/>
      <c r="MOY2" s="208"/>
      <c r="MOZ2" s="208"/>
      <c r="MPA2" s="208"/>
      <c r="MPB2" s="208"/>
      <c r="MPC2" s="208"/>
      <c r="MPD2" s="208"/>
      <c r="MPE2" s="208"/>
      <c r="MPF2" s="208"/>
      <c r="MPG2" s="208"/>
      <c r="MPH2" s="208"/>
      <c r="MPI2" s="208"/>
      <c r="MPJ2" s="208"/>
      <c r="MPK2" s="208"/>
      <c r="MPL2" s="208"/>
      <c r="MPM2" s="208"/>
      <c r="MPN2" s="208"/>
      <c r="MPO2" s="208"/>
      <c r="MPP2" s="208"/>
      <c r="MPQ2" s="208"/>
      <c r="MPR2" s="208"/>
      <c r="MPS2" s="208"/>
      <c r="MPT2" s="208"/>
      <c r="MPU2" s="208"/>
      <c r="MPV2" s="208"/>
      <c r="MPW2" s="208"/>
      <c r="MPX2" s="208"/>
      <c r="MPY2" s="208"/>
      <c r="MPZ2" s="208"/>
      <c r="MQA2" s="208"/>
      <c r="MQB2" s="208"/>
      <c r="MQC2" s="208"/>
      <c r="MQD2" s="208"/>
      <c r="MQE2" s="208"/>
      <c r="MQF2" s="208"/>
      <c r="MQG2" s="208"/>
      <c r="MQH2" s="208"/>
      <c r="MQI2" s="208"/>
      <c r="MQJ2" s="208"/>
      <c r="MQK2" s="208"/>
      <c r="MQL2" s="208"/>
      <c r="MQM2" s="208"/>
      <c r="MQN2" s="208"/>
      <c r="MQO2" s="208"/>
      <c r="MQP2" s="208"/>
      <c r="MQQ2" s="208"/>
      <c r="MQR2" s="208"/>
      <c r="MQS2" s="208"/>
      <c r="MQT2" s="208"/>
      <c r="MQU2" s="208"/>
      <c r="MQV2" s="208"/>
      <c r="MQW2" s="208"/>
      <c r="MQX2" s="208"/>
      <c r="MQY2" s="208"/>
      <c r="MQZ2" s="208"/>
      <c r="MRA2" s="208"/>
      <c r="MRB2" s="208"/>
      <c r="MRC2" s="208"/>
      <c r="MRD2" s="208"/>
      <c r="MRE2" s="208"/>
      <c r="MRF2" s="208"/>
      <c r="MRG2" s="208"/>
      <c r="MRH2" s="208"/>
      <c r="MRI2" s="208"/>
      <c r="MRJ2" s="208"/>
      <c r="MRK2" s="208"/>
      <c r="MRL2" s="208"/>
      <c r="MRM2" s="208"/>
      <c r="MRN2" s="208"/>
      <c r="MRO2" s="208"/>
      <c r="MRP2" s="208"/>
      <c r="MRQ2" s="208"/>
      <c r="MRR2" s="208"/>
      <c r="MRS2" s="208"/>
      <c r="MRT2" s="208"/>
      <c r="MRU2" s="208"/>
      <c r="MRV2" s="208"/>
      <c r="MRW2" s="208"/>
      <c r="MRX2" s="208"/>
      <c r="MRY2" s="208"/>
      <c r="MRZ2" s="208"/>
      <c r="MSA2" s="208"/>
      <c r="MSB2" s="208"/>
      <c r="MSC2" s="208"/>
      <c r="MSD2" s="208"/>
      <c r="MSE2" s="208"/>
      <c r="MSF2" s="208"/>
      <c r="MSG2" s="208"/>
      <c r="MSH2" s="208"/>
      <c r="MSI2" s="208"/>
      <c r="MSJ2" s="208"/>
      <c r="MSK2" s="208"/>
      <c r="MSL2" s="208"/>
      <c r="MSM2" s="208"/>
      <c r="MSN2" s="208"/>
      <c r="MSO2" s="208"/>
      <c r="MSP2" s="208"/>
      <c r="MSQ2" s="208"/>
      <c r="MSR2" s="208"/>
      <c r="MSS2" s="208"/>
      <c r="MST2" s="208"/>
      <c r="MSU2" s="208"/>
      <c r="MSV2" s="208"/>
      <c r="MSW2" s="208"/>
      <c r="MSX2" s="208"/>
      <c r="MSY2" s="208"/>
      <c r="MSZ2" s="208"/>
      <c r="MTA2" s="208"/>
      <c r="MTB2" s="208"/>
      <c r="MTC2" s="208"/>
      <c r="MTD2" s="208"/>
      <c r="MTE2" s="208"/>
      <c r="MTF2" s="208"/>
      <c r="MTG2" s="208"/>
      <c r="MTH2" s="208"/>
      <c r="MTI2" s="208"/>
      <c r="MTJ2" s="208"/>
      <c r="MTK2" s="208"/>
      <c r="MTL2" s="208"/>
      <c r="MTM2" s="208"/>
      <c r="MTN2" s="208"/>
      <c r="MTO2" s="208"/>
      <c r="MTP2" s="208"/>
      <c r="MTQ2" s="208"/>
      <c r="MTR2" s="208"/>
      <c r="MTS2" s="208"/>
      <c r="MTT2" s="208"/>
      <c r="MTU2" s="208"/>
      <c r="MTV2" s="208"/>
      <c r="MTW2" s="208"/>
      <c r="MTX2" s="208"/>
      <c r="MTY2" s="208"/>
      <c r="MTZ2" s="208"/>
      <c r="MUA2" s="208"/>
      <c r="MUB2" s="208"/>
      <c r="MUC2" s="208"/>
      <c r="MUD2" s="208"/>
      <c r="MUE2" s="208"/>
      <c r="MUF2" s="208"/>
      <c r="MUG2" s="208"/>
      <c r="MUH2" s="208"/>
      <c r="MUI2" s="208"/>
      <c r="MUJ2" s="208"/>
      <c r="MUK2" s="208"/>
      <c r="MUL2" s="208"/>
      <c r="MUM2" s="208"/>
      <c r="MUN2" s="208"/>
      <c r="MUO2" s="208"/>
      <c r="MUP2" s="208"/>
      <c r="MUQ2" s="208"/>
      <c r="MUR2" s="208"/>
      <c r="MUS2" s="208"/>
      <c r="MUT2" s="208"/>
      <c r="MUU2" s="208"/>
      <c r="MUV2" s="208"/>
      <c r="MUW2" s="208"/>
      <c r="MUX2" s="208"/>
      <c r="MUY2" s="208"/>
      <c r="MUZ2" s="208"/>
      <c r="MVA2" s="208"/>
      <c r="MVB2" s="208"/>
      <c r="MVC2" s="208"/>
      <c r="MVD2" s="208"/>
      <c r="MVE2" s="208"/>
      <c r="MVF2" s="208"/>
      <c r="MVG2" s="208"/>
      <c r="MVH2" s="208"/>
      <c r="MVI2" s="208"/>
      <c r="MVJ2" s="208"/>
      <c r="MVK2" s="208"/>
      <c r="MVL2" s="208"/>
      <c r="MVM2" s="208"/>
      <c r="MVN2" s="208"/>
      <c r="MVO2" s="208"/>
      <c r="MVP2" s="208"/>
      <c r="MVQ2" s="208"/>
      <c r="MVR2" s="208"/>
      <c r="MVS2" s="208"/>
      <c r="MVT2" s="208"/>
      <c r="MVU2" s="208"/>
      <c r="MVV2" s="208"/>
      <c r="MVW2" s="208"/>
      <c r="MVX2" s="208"/>
      <c r="MVY2" s="208"/>
      <c r="MVZ2" s="208"/>
      <c r="MWA2" s="208"/>
      <c r="MWB2" s="208"/>
      <c r="MWC2" s="208"/>
      <c r="MWD2" s="208"/>
      <c r="MWE2" s="208"/>
      <c r="MWF2" s="208"/>
      <c r="MWG2" s="208"/>
      <c r="MWH2" s="208"/>
      <c r="MWI2" s="208"/>
      <c r="MWJ2" s="208"/>
      <c r="MWK2" s="208"/>
      <c r="MWL2" s="208"/>
      <c r="MWM2" s="208"/>
      <c r="MWN2" s="208"/>
      <c r="MWO2" s="208"/>
      <c r="MWP2" s="208"/>
      <c r="MWQ2" s="208"/>
      <c r="MWR2" s="208"/>
      <c r="MWS2" s="208"/>
      <c r="MWT2" s="208"/>
      <c r="MWU2" s="208"/>
      <c r="MWV2" s="208"/>
      <c r="MWW2" s="208"/>
      <c r="MWX2" s="208"/>
      <c r="MWY2" s="208"/>
      <c r="MWZ2" s="208"/>
      <c r="MXA2" s="208"/>
      <c r="MXB2" s="208"/>
      <c r="MXC2" s="208"/>
      <c r="MXD2" s="208"/>
      <c r="MXE2" s="208"/>
      <c r="MXF2" s="208"/>
      <c r="MXG2" s="208"/>
      <c r="MXH2" s="208"/>
      <c r="MXI2" s="208"/>
      <c r="MXJ2" s="208"/>
      <c r="MXK2" s="208"/>
      <c r="MXL2" s="208"/>
      <c r="MXM2" s="208"/>
      <c r="MXN2" s="208"/>
      <c r="MXO2" s="208"/>
      <c r="MXP2" s="208"/>
      <c r="MXQ2" s="208"/>
      <c r="MXR2" s="208"/>
      <c r="MXS2" s="208"/>
      <c r="MXT2" s="208"/>
      <c r="MXU2" s="208"/>
      <c r="MXV2" s="208"/>
      <c r="MXW2" s="208"/>
      <c r="MXX2" s="208"/>
      <c r="MXY2" s="208"/>
      <c r="MXZ2" s="208"/>
      <c r="MYA2" s="208"/>
      <c r="MYB2" s="208"/>
      <c r="MYC2" s="208"/>
      <c r="MYD2" s="208"/>
      <c r="MYE2" s="208"/>
      <c r="MYF2" s="208"/>
      <c r="MYG2" s="208"/>
      <c r="MYH2" s="208"/>
      <c r="MYI2" s="208"/>
      <c r="MYJ2" s="208"/>
      <c r="MYK2" s="208"/>
      <c r="MYL2" s="208"/>
      <c r="MYM2" s="208"/>
      <c r="MYN2" s="208"/>
      <c r="MYO2" s="208"/>
      <c r="MYP2" s="208"/>
      <c r="MYQ2" s="208"/>
      <c r="MYR2" s="208"/>
      <c r="MYS2" s="208"/>
      <c r="MYT2" s="208"/>
      <c r="MYU2" s="208"/>
      <c r="MYV2" s="208"/>
      <c r="MYW2" s="208"/>
      <c r="MYX2" s="208"/>
      <c r="MYY2" s="208"/>
      <c r="MYZ2" s="208"/>
      <c r="MZA2" s="208"/>
      <c r="MZB2" s="208"/>
      <c r="MZC2" s="208"/>
      <c r="MZD2" s="208"/>
      <c r="MZE2" s="208"/>
      <c r="MZF2" s="208"/>
      <c r="MZG2" s="208"/>
      <c r="MZH2" s="208"/>
      <c r="MZI2" s="208"/>
      <c r="MZJ2" s="208"/>
      <c r="MZK2" s="208"/>
      <c r="MZL2" s="208"/>
      <c r="MZM2" s="208"/>
      <c r="MZN2" s="208"/>
      <c r="MZO2" s="208"/>
      <c r="MZP2" s="208"/>
      <c r="MZQ2" s="208"/>
      <c r="MZR2" s="208"/>
      <c r="MZS2" s="208"/>
      <c r="MZT2" s="208"/>
      <c r="MZU2" s="208"/>
      <c r="MZV2" s="208"/>
      <c r="MZW2" s="208"/>
      <c r="MZX2" s="208"/>
      <c r="MZY2" s="208"/>
      <c r="MZZ2" s="208"/>
      <c r="NAA2" s="208"/>
      <c r="NAB2" s="208"/>
      <c r="NAC2" s="208"/>
      <c r="NAD2" s="208"/>
      <c r="NAE2" s="208"/>
      <c r="NAF2" s="208"/>
      <c r="NAG2" s="208"/>
      <c r="NAH2" s="208"/>
      <c r="NAI2" s="208"/>
      <c r="NAJ2" s="208"/>
      <c r="NAK2" s="208"/>
      <c r="NAL2" s="208"/>
      <c r="NAM2" s="208"/>
      <c r="NAN2" s="208"/>
      <c r="NAO2" s="208"/>
      <c r="NAP2" s="208"/>
      <c r="NAQ2" s="208"/>
      <c r="NAR2" s="208"/>
      <c r="NAS2" s="208"/>
      <c r="NAT2" s="208"/>
      <c r="NAU2" s="208"/>
      <c r="NAV2" s="208"/>
      <c r="NAW2" s="208"/>
      <c r="NAX2" s="208"/>
      <c r="NAY2" s="208"/>
      <c r="NAZ2" s="208"/>
      <c r="NBA2" s="208"/>
      <c r="NBB2" s="208"/>
      <c r="NBC2" s="208"/>
      <c r="NBD2" s="208"/>
      <c r="NBE2" s="208"/>
      <c r="NBF2" s="208"/>
      <c r="NBG2" s="208"/>
      <c r="NBH2" s="208"/>
      <c r="NBI2" s="208"/>
      <c r="NBJ2" s="208"/>
      <c r="NBK2" s="208"/>
      <c r="NBL2" s="208"/>
      <c r="NBM2" s="208"/>
      <c r="NBN2" s="208"/>
      <c r="NBO2" s="208"/>
      <c r="NBP2" s="208"/>
      <c r="NBQ2" s="208"/>
      <c r="NBR2" s="208"/>
      <c r="NBS2" s="208"/>
      <c r="NBT2" s="208"/>
      <c r="NBU2" s="208"/>
      <c r="NBV2" s="208"/>
      <c r="NBW2" s="208"/>
      <c r="NBX2" s="208"/>
      <c r="NBY2" s="208"/>
      <c r="NBZ2" s="208"/>
      <c r="NCA2" s="208"/>
      <c r="NCB2" s="208"/>
      <c r="NCC2" s="208"/>
      <c r="NCD2" s="208"/>
      <c r="NCE2" s="208"/>
      <c r="NCF2" s="208"/>
      <c r="NCG2" s="208"/>
      <c r="NCH2" s="208"/>
      <c r="NCI2" s="208"/>
      <c r="NCJ2" s="208"/>
      <c r="NCK2" s="208"/>
      <c r="NCL2" s="208"/>
      <c r="NCM2" s="208"/>
      <c r="NCN2" s="208"/>
      <c r="NCO2" s="208"/>
      <c r="NCP2" s="208"/>
      <c r="NCQ2" s="208"/>
      <c r="NCR2" s="208"/>
      <c r="NCS2" s="208"/>
      <c r="NCT2" s="208"/>
      <c r="NCU2" s="208"/>
      <c r="NCV2" s="208"/>
      <c r="NCW2" s="208"/>
      <c r="NCX2" s="208"/>
      <c r="NCY2" s="208"/>
      <c r="NCZ2" s="208"/>
      <c r="NDA2" s="208"/>
      <c r="NDB2" s="208"/>
      <c r="NDC2" s="208"/>
      <c r="NDD2" s="208"/>
      <c r="NDE2" s="208"/>
      <c r="NDF2" s="208"/>
      <c r="NDG2" s="208"/>
      <c r="NDH2" s="208"/>
      <c r="NDI2" s="208"/>
      <c r="NDJ2" s="208"/>
      <c r="NDK2" s="208"/>
      <c r="NDL2" s="208"/>
      <c r="NDM2" s="208"/>
      <c r="NDN2" s="208"/>
      <c r="NDO2" s="208"/>
      <c r="NDP2" s="208"/>
      <c r="NDQ2" s="208"/>
      <c r="NDR2" s="208"/>
      <c r="NDS2" s="208"/>
      <c r="NDT2" s="208"/>
      <c r="NDU2" s="208"/>
      <c r="NDV2" s="208"/>
      <c r="NDW2" s="208"/>
      <c r="NDX2" s="208"/>
      <c r="NDY2" s="208"/>
      <c r="NDZ2" s="208"/>
      <c r="NEA2" s="208"/>
      <c r="NEB2" s="208"/>
      <c r="NEC2" s="208"/>
      <c r="NED2" s="208"/>
      <c r="NEE2" s="208"/>
      <c r="NEF2" s="208"/>
      <c r="NEG2" s="208"/>
      <c r="NEH2" s="208"/>
      <c r="NEI2" s="208"/>
      <c r="NEJ2" s="208"/>
      <c r="NEK2" s="208"/>
      <c r="NEL2" s="208"/>
      <c r="NEM2" s="208"/>
      <c r="NEN2" s="208"/>
      <c r="NEO2" s="208"/>
      <c r="NEP2" s="208"/>
      <c r="NEQ2" s="208"/>
      <c r="NER2" s="208"/>
      <c r="NES2" s="208"/>
      <c r="NET2" s="208"/>
      <c r="NEU2" s="208"/>
      <c r="NEV2" s="208"/>
      <c r="NEW2" s="208"/>
      <c r="NEX2" s="208"/>
      <c r="NEY2" s="208"/>
      <c r="NEZ2" s="208"/>
      <c r="NFA2" s="208"/>
      <c r="NFB2" s="208"/>
      <c r="NFC2" s="208"/>
      <c r="NFD2" s="208"/>
      <c r="NFE2" s="208"/>
      <c r="NFF2" s="208"/>
      <c r="NFG2" s="208"/>
      <c r="NFH2" s="208"/>
      <c r="NFI2" s="208"/>
      <c r="NFJ2" s="208"/>
      <c r="NFK2" s="208"/>
      <c r="NFL2" s="208"/>
      <c r="NFM2" s="208"/>
      <c r="NFN2" s="208"/>
      <c r="NFO2" s="208"/>
      <c r="NFP2" s="208"/>
      <c r="NFQ2" s="208"/>
      <c r="NFR2" s="208"/>
      <c r="NFS2" s="208"/>
      <c r="NFT2" s="208"/>
      <c r="NFU2" s="208"/>
      <c r="NFV2" s="208"/>
      <c r="NFW2" s="208"/>
      <c r="NFX2" s="208"/>
      <c r="NFY2" s="208"/>
      <c r="NFZ2" s="208"/>
      <c r="NGA2" s="208"/>
      <c r="NGB2" s="208"/>
      <c r="NGC2" s="208"/>
      <c r="NGD2" s="208"/>
      <c r="NGE2" s="208"/>
      <c r="NGF2" s="208"/>
      <c r="NGG2" s="208"/>
      <c r="NGH2" s="208"/>
      <c r="NGI2" s="208"/>
      <c r="NGJ2" s="208"/>
      <c r="NGK2" s="208"/>
      <c r="NGL2" s="208"/>
      <c r="NGM2" s="208"/>
      <c r="NGN2" s="208"/>
      <c r="NGO2" s="208"/>
      <c r="NGP2" s="208"/>
      <c r="NGQ2" s="208"/>
      <c r="NGR2" s="208"/>
      <c r="NGS2" s="208"/>
      <c r="NGT2" s="208"/>
      <c r="NGU2" s="208"/>
      <c r="NGV2" s="208"/>
      <c r="NGW2" s="208"/>
      <c r="NGX2" s="208"/>
      <c r="NGY2" s="208"/>
      <c r="NGZ2" s="208"/>
      <c r="NHA2" s="208"/>
      <c r="NHB2" s="208"/>
      <c r="NHC2" s="208"/>
      <c r="NHD2" s="208"/>
      <c r="NHE2" s="208"/>
      <c r="NHF2" s="208"/>
      <c r="NHG2" s="208"/>
      <c r="NHH2" s="208"/>
      <c r="NHI2" s="208"/>
      <c r="NHJ2" s="208"/>
      <c r="NHK2" s="208"/>
      <c r="NHL2" s="208"/>
      <c r="NHM2" s="208"/>
      <c r="NHN2" s="208"/>
      <c r="NHO2" s="208"/>
      <c r="NHP2" s="208"/>
      <c r="NHQ2" s="208"/>
      <c r="NHR2" s="208"/>
      <c r="NHS2" s="208"/>
      <c r="NHT2" s="208"/>
      <c r="NHU2" s="208"/>
      <c r="NHV2" s="208"/>
      <c r="NHW2" s="208"/>
      <c r="NHX2" s="208"/>
      <c r="NHY2" s="208"/>
      <c r="NHZ2" s="208"/>
      <c r="NIA2" s="208"/>
      <c r="NIB2" s="208"/>
      <c r="NIC2" s="208"/>
      <c r="NID2" s="208"/>
      <c r="NIE2" s="208"/>
      <c r="NIF2" s="208"/>
      <c r="NIG2" s="208"/>
      <c r="NIH2" s="208"/>
      <c r="NII2" s="208"/>
      <c r="NIJ2" s="208"/>
      <c r="NIK2" s="208"/>
      <c r="NIL2" s="208"/>
      <c r="NIM2" s="208"/>
      <c r="NIN2" s="208"/>
      <c r="NIO2" s="208"/>
      <c r="NIP2" s="208"/>
      <c r="NIQ2" s="208"/>
      <c r="NIR2" s="208"/>
      <c r="NIS2" s="208"/>
      <c r="NIT2" s="208"/>
      <c r="NIU2" s="208"/>
      <c r="NIV2" s="208"/>
      <c r="NIW2" s="208"/>
      <c r="NIX2" s="208"/>
      <c r="NIY2" s="208"/>
      <c r="NIZ2" s="208"/>
      <c r="NJA2" s="208"/>
      <c r="NJB2" s="208"/>
      <c r="NJC2" s="208"/>
      <c r="NJD2" s="208"/>
      <c r="NJE2" s="208"/>
      <c r="NJF2" s="208"/>
      <c r="NJG2" s="208"/>
      <c r="NJH2" s="208"/>
      <c r="NJI2" s="208"/>
      <c r="NJJ2" s="208"/>
      <c r="NJK2" s="208"/>
      <c r="NJL2" s="208"/>
      <c r="NJM2" s="208"/>
      <c r="NJN2" s="208"/>
      <c r="NJO2" s="208"/>
      <c r="NJP2" s="208"/>
      <c r="NJQ2" s="208"/>
      <c r="NJR2" s="208"/>
      <c r="NJS2" s="208"/>
      <c r="NJT2" s="208"/>
      <c r="NJU2" s="208"/>
      <c r="NJV2" s="208"/>
      <c r="NJW2" s="208"/>
      <c r="NJX2" s="208"/>
      <c r="NJY2" s="208"/>
      <c r="NJZ2" s="208"/>
      <c r="NKA2" s="208"/>
      <c r="NKB2" s="208"/>
      <c r="NKC2" s="208"/>
      <c r="NKD2" s="208"/>
      <c r="NKE2" s="208"/>
      <c r="NKF2" s="208"/>
      <c r="NKG2" s="208"/>
      <c r="NKH2" s="208"/>
      <c r="NKI2" s="208"/>
      <c r="NKJ2" s="208"/>
      <c r="NKK2" s="208"/>
      <c r="NKL2" s="208"/>
      <c r="NKM2" s="208"/>
      <c r="NKN2" s="208"/>
      <c r="NKO2" s="208"/>
      <c r="NKP2" s="208"/>
      <c r="NKQ2" s="208"/>
      <c r="NKR2" s="208"/>
      <c r="NKS2" s="208"/>
      <c r="NKT2" s="208"/>
      <c r="NKU2" s="208"/>
      <c r="NKV2" s="208"/>
      <c r="NKW2" s="208"/>
      <c r="NKX2" s="208"/>
      <c r="NKY2" s="208"/>
      <c r="NKZ2" s="208"/>
      <c r="NLA2" s="208"/>
      <c r="NLB2" s="208"/>
      <c r="NLC2" s="208"/>
      <c r="NLD2" s="208"/>
      <c r="NLE2" s="208"/>
      <c r="NLF2" s="208"/>
      <c r="NLG2" s="208"/>
      <c r="NLH2" s="208"/>
      <c r="NLI2" s="208"/>
      <c r="NLJ2" s="208"/>
      <c r="NLK2" s="208"/>
      <c r="NLL2" s="208"/>
      <c r="NLM2" s="208"/>
      <c r="NLN2" s="208"/>
      <c r="NLO2" s="208"/>
      <c r="NLP2" s="208"/>
      <c r="NLQ2" s="208"/>
      <c r="NLR2" s="208"/>
      <c r="NLS2" s="208"/>
      <c r="NLT2" s="208"/>
      <c r="NLU2" s="208"/>
      <c r="NLV2" s="208"/>
      <c r="NLW2" s="208"/>
      <c r="NLX2" s="208"/>
      <c r="NLY2" s="208"/>
      <c r="NLZ2" s="208"/>
      <c r="NMA2" s="208"/>
      <c r="NMB2" s="208"/>
      <c r="NMC2" s="208"/>
      <c r="NMD2" s="208"/>
      <c r="NME2" s="208"/>
      <c r="NMF2" s="208"/>
      <c r="NMG2" s="208"/>
      <c r="NMH2" s="208"/>
      <c r="NMI2" s="208"/>
      <c r="NMJ2" s="208"/>
      <c r="NMK2" s="208"/>
      <c r="NML2" s="208"/>
      <c r="NMM2" s="208"/>
      <c r="NMN2" s="208"/>
      <c r="NMO2" s="208"/>
      <c r="NMP2" s="208"/>
      <c r="NMQ2" s="208"/>
      <c r="NMR2" s="208"/>
      <c r="NMS2" s="208"/>
      <c r="NMT2" s="208"/>
      <c r="NMU2" s="208"/>
      <c r="NMV2" s="208"/>
      <c r="NMW2" s="208"/>
      <c r="NMX2" s="208"/>
      <c r="NMY2" s="208"/>
      <c r="NMZ2" s="208"/>
      <c r="NNA2" s="208"/>
      <c r="NNB2" s="208"/>
      <c r="NNC2" s="208"/>
      <c r="NND2" s="208"/>
      <c r="NNE2" s="208"/>
      <c r="NNF2" s="208"/>
      <c r="NNG2" s="208"/>
      <c r="NNH2" s="208"/>
      <c r="NNI2" s="208"/>
      <c r="NNJ2" s="208"/>
      <c r="NNK2" s="208"/>
      <c r="NNL2" s="208"/>
      <c r="NNM2" s="208"/>
      <c r="NNN2" s="208"/>
      <c r="NNO2" s="208"/>
      <c r="NNP2" s="208"/>
      <c r="NNQ2" s="208"/>
      <c r="NNR2" s="208"/>
      <c r="NNS2" s="208"/>
      <c r="NNT2" s="208"/>
      <c r="NNU2" s="208"/>
      <c r="NNV2" s="208"/>
      <c r="NNW2" s="208"/>
      <c r="NNX2" s="208"/>
      <c r="NNY2" s="208"/>
      <c r="NNZ2" s="208"/>
      <c r="NOA2" s="208"/>
      <c r="NOB2" s="208"/>
      <c r="NOC2" s="208"/>
      <c r="NOD2" s="208"/>
      <c r="NOE2" s="208"/>
      <c r="NOF2" s="208"/>
      <c r="NOG2" s="208"/>
      <c r="NOH2" s="208"/>
      <c r="NOI2" s="208"/>
      <c r="NOJ2" s="208"/>
      <c r="NOK2" s="208"/>
      <c r="NOL2" s="208"/>
      <c r="NOM2" s="208"/>
      <c r="NON2" s="208"/>
      <c r="NOO2" s="208"/>
      <c r="NOP2" s="208"/>
      <c r="NOQ2" s="208"/>
      <c r="NOR2" s="208"/>
      <c r="NOS2" s="208"/>
      <c r="NOT2" s="208"/>
      <c r="NOU2" s="208"/>
      <c r="NOV2" s="208"/>
      <c r="NOW2" s="208"/>
      <c r="NOX2" s="208"/>
      <c r="NOY2" s="208"/>
      <c r="NOZ2" s="208"/>
      <c r="NPA2" s="208"/>
      <c r="NPB2" s="208"/>
      <c r="NPC2" s="208"/>
      <c r="NPD2" s="208"/>
      <c r="NPE2" s="208"/>
      <c r="NPF2" s="208"/>
      <c r="NPG2" s="208"/>
      <c r="NPH2" s="208"/>
      <c r="NPI2" s="208"/>
      <c r="NPJ2" s="208"/>
      <c r="NPK2" s="208"/>
      <c r="NPL2" s="208"/>
      <c r="NPM2" s="208"/>
      <c r="NPN2" s="208"/>
      <c r="NPO2" s="208"/>
      <c r="NPP2" s="208"/>
      <c r="NPQ2" s="208"/>
      <c r="NPR2" s="208"/>
      <c r="NPS2" s="208"/>
      <c r="NPT2" s="208"/>
      <c r="NPU2" s="208"/>
      <c r="NPV2" s="208"/>
      <c r="NPW2" s="208"/>
      <c r="NPX2" s="208"/>
      <c r="NPY2" s="208"/>
      <c r="NPZ2" s="208"/>
      <c r="NQA2" s="208"/>
      <c r="NQB2" s="208"/>
      <c r="NQC2" s="208"/>
      <c r="NQD2" s="208"/>
      <c r="NQE2" s="208"/>
      <c r="NQF2" s="208"/>
      <c r="NQG2" s="208"/>
      <c r="NQH2" s="208"/>
      <c r="NQI2" s="208"/>
      <c r="NQJ2" s="208"/>
      <c r="NQK2" s="208"/>
      <c r="NQL2" s="208"/>
      <c r="NQM2" s="208"/>
      <c r="NQN2" s="208"/>
      <c r="NQO2" s="208"/>
      <c r="NQP2" s="208"/>
      <c r="NQQ2" s="208"/>
      <c r="NQR2" s="208"/>
      <c r="NQS2" s="208"/>
      <c r="NQT2" s="208"/>
      <c r="NQU2" s="208"/>
      <c r="NQV2" s="208"/>
      <c r="NQW2" s="208"/>
      <c r="NQX2" s="208"/>
      <c r="NQY2" s="208"/>
      <c r="NQZ2" s="208"/>
      <c r="NRA2" s="208"/>
      <c r="NRB2" s="208"/>
      <c r="NRC2" s="208"/>
      <c r="NRD2" s="208"/>
      <c r="NRE2" s="208"/>
      <c r="NRF2" s="208"/>
      <c r="NRG2" s="208"/>
      <c r="NRH2" s="208"/>
      <c r="NRI2" s="208"/>
      <c r="NRJ2" s="208"/>
      <c r="NRK2" s="208"/>
      <c r="NRL2" s="208"/>
      <c r="NRM2" s="208"/>
      <c r="NRN2" s="208"/>
      <c r="NRO2" s="208"/>
      <c r="NRP2" s="208"/>
      <c r="NRQ2" s="208"/>
      <c r="NRR2" s="208"/>
      <c r="NRS2" s="208"/>
      <c r="NRT2" s="208"/>
      <c r="NRU2" s="208"/>
      <c r="NRV2" s="208"/>
      <c r="NRW2" s="208"/>
      <c r="NRX2" s="208"/>
      <c r="NRY2" s="208"/>
      <c r="NRZ2" s="208"/>
      <c r="NSA2" s="208"/>
      <c r="NSB2" s="208"/>
      <c r="NSC2" s="208"/>
      <c r="NSD2" s="208"/>
      <c r="NSE2" s="208"/>
      <c r="NSF2" s="208"/>
      <c r="NSG2" s="208"/>
      <c r="NSH2" s="208"/>
      <c r="NSI2" s="208"/>
      <c r="NSJ2" s="208"/>
      <c r="NSK2" s="208"/>
      <c r="NSL2" s="208"/>
      <c r="NSM2" s="208"/>
      <c r="NSN2" s="208"/>
      <c r="NSO2" s="208"/>
      <c r="NSP2" s="208"/>
      <c r="NSQ2" s="208"/>
      <c r="NSR2" s="208"/>
      <c r="NSS2" s="208"/>
      <c r="NST2" s="208"/>
      <c r="NSU2" s="208"/>
      <c r="NSV2" s="208"/>
      <c r="NSW2" s="208"/>
      <c r="NSX2" s="208"/>
      <c r="NSY2" s="208"/>
      <c r="NSZ2" s="208"/>
      <c r="NTA2" s="208"/>
      <c r="NTB2" s="208"/>
      <c r="NTC2" s="208"/>
      <c r="NTD2" s="208"/>
      <c r="NTE2" s="208"/>
      <c r="NTF2" s="208"/>
      <c r="NTG2" s="208"/>
      <c r="NTH2" s="208"/>
      <c r="NTI2" s="208"/>
      <c r="NTJ2" s="208"/>
      <c r="NTK2" s="208"/>
      <c r="NTL2" s="208"/>
      <c r="NTM2" s="208"/>
      <c r="NTN2" s="208"/>
      <c r="NTO2" s="208"/>
      <c r="NTP2" s="208"/>
      <c r="NTQ2" s="208"/>
      <c r="NTR2" s="208"/>
      <c r="NTS2" s="208"/>
      <c r="NTT2" s="208"/>
      <c r="NTU2" s="208"/>
      <c r="NTV2" s="208"/>
      <c r="NTW2" s="208"/>
      <c r="NTX2" s="208"/>
      <c r="NTY2" s="208"/>
      <c r="NTZ2" s="208"/>
      <c r="NUA2" s="208"/>
      <c r="NUB2" s="208"/>
      <c r="NUC2" s="208"/>
      <c r="NUD2" s="208"/>
      <c r="NUE2" s="208"/>
      <c r="NUF2" s="208"/>
      <c r="NUG2" s="208"/>
      <c r="NUH2" s="208"/>
      <c r="NUI2" s="208"/>
      <c r="NUJ2" s="208"/>
      <c r="NUK2" s="208"/>
      <c r="NUL2" s="208"/>
      <c r="NUM2" s="208"/>
      <c r="NUN2" s="208"/>
      <c r="NUO2" s="208"/>
      <c r="NUP2" s="208"/>
      <c r="NUQ2" s="208"/>
      <c r="NUR2" s="208"/>
      <c r="NUS2" s="208"/>
      <c r="NUT2" s="208"/>
      <c r="NUU2" s="208"/>
      <c r="NUV2" s="208"/>
      <c r="NUW2" s="208"/>
      <c r="NUX2" s="208"/>
      <c r="NUY2" s="208"/>
      <c r="NUZ2" s="208"/>
      <c r="NVA2" s="208"/>
      <c r="NVB2" s="208"/>
      <c r="NVC2" s="208"/>
      <c r="NVD2" s="208"/>
      <c r="NVE2" s="208"/>
      <c r="NVF2" s="208"/>
      <c r="NVG2" s="208"/>
      <c r="NVH2" s="208"/>
      <c r="NVI2" s="208"/>
      <c r="NVJ2" s="208"/>
      <c r="NVK2" s="208"/>
      <c r="NVL2" s="208"/>
      <c r="NVM2" s="208"/>
      <c r="NVN2" s="208"/>
      <c r="NVO2" s="208"/>
      <c r="NVP2" s="208"/>
      <c r="NVQ2" s="208"/>
      <c r="NVR2" s="208"/>
      <c r="NVS2" s="208"/>
      <c r="NVT2" s="208"/>
      <c r="NVU2" s="208"/>
      <c r="NVV2" s="208"/>
      <c r="NVW2" s="208"/>
      <c r="NVX2" s="208"/>
      <c r="NVY2" s="208"/>
      <c r="NVZ2" s="208"/>
      <c r="NWA2" s="208"/>
      <c r="NWB2" s="208"/>
      <c r="NWC2" s="208"/>
      <c r="NWD2" s="208"/>
      <c r="NWE2" s="208"/>
      <c r="NWF2" s="208"/>
      <c r="NWG2" s="208"/>
      <c r="NWH2" s="208"/>
      <c r="NWI2" s="208"/>
      <c r="NWJ2" s="208"/>
      <c r="NWK2" s="208"/>
      <c r="NWL2" s="208"/>
      <c r="NWM2" s="208"/>
      <c r="NWN2" s="208"/>
      <c r="NWO2" s="208"/>
      <c r="NWP2" s="208"/>
      <c r="NWQ2" s="208"/>
      <c r="NWR2" s="208"/>
      <c r="NWS2" s="208"/>
      <c r="NWT2" s="208"/>
      <c r="NWU2" s="208"/>
      <c r="NWV2" s="208"/>
      <c r="NWW2" s="208"/>
      <c r="NWX2" s="208"/>
      <c r="NWY2" s="208"/>
      <c r="NWZ2" s="208"/>
      <c r="NXA2" s="208"/>
      <c r="NXB2" s="208"/>
      <c r="NXC2" s="208"/>
      <c r="NXD2" s="208"/>
      <c r="NXE2" s="208"/>
      <c r="NXF2" s="208"/>
      <c r="NXG2" s="208"/>
      <c r="NXH2" s="208"/>
      <c r="NXI2" s="208"/>
      <c r="NXJ2" s="208"/>
      <c r="NXK2" s="208"/>
      <c r="NXL2" s="208"/>
      <c r="NXM2" s="208"/>
      <c r="NXN2" s="208"/>
      <c r="NXO2" s="208"/>
      <c r="NXP2" s="208"/>
      <c r="NXQ2" s="208"/>
      <c r="NXR2" s="208"/>
      <c r="NXS2" s="208"/>
      <c r="NXT2" s="208"/>
      <c r="NXU2" s="208"/>
      <c r="NXV2" s="208"/>
      <c r="NXW2" s="208"/>
      <c r="NXX2" s="208"/>
      <c r="NXY2" s="208"/>
      <c r="NXZ2" s="208"/>
      <c r="NYA2" s="208"/>
      <c r="NYB2" s="208"/>
      <c r="NYC2" s="208"/>
      <c r="NYD2" s="208"/>
      <c r="NYE2" s="208"/>
      <c r="NYF2" s="208"/>
      <c r="NYG2" s="208"/>
      <c r="NYH2" s="208"/>
      <c r="NYI2" s="208"/>
      <c r="NYJ2" s="208"/>
      <c r="NYK2" s="208"/>
      <c r="NYL2" s="208"/>
      <c r="NYM2" s="208"/>
      <c r="NYN2" s="208"/>
      <c r="NYO2" s="208"/>
      <c r="NYP2" s="208"/>
      <c r="NYQ2" s="208"/>
      <c r="NYR2" s="208"/>
      <c r="NYS2" s="208"/>
      <c r="NYT2" s="208"/>
      <c r="NYU2" s="208"/>
      <c r="NYV2" s="208"/>
      <c r="NYW2" s="208"/>
      <c r="NYX2" s="208"/>
      <c r="NYY2" s="208"/>
      <c r="NYZ2" s="208"/>
      <c r="NZA2" s="208"/>
      <c r="NZB2" s="208"/>
      <c r="NZC2" s="208"/>
      <c r="NZD2" s="208"/>
      <c r="NZE2" s="208"/>
      <c r="NZF2" s="208"/>
      <c r="NZG2" s="208"/>
      <c r="NZH2" s="208"/>
      <c r="NZI2" s="208"/>
      <c r="NZJ2" s="208"/>
      <c r="NZK2" s="208"/>
      <c r="NZL2" s="208"/>
      <c r="NZM2" s="208"/>
      <c r="NZN2" s="208"/>
      <c r="NZO2" s="208"/>
      <c r="NZP2" s="208"/>
      <c r="NZQ2" s="208"/>
      <c r="NZR2" s="208"/>
      <c r="NZS2" s="208"/>
      <c r="NZT2" s="208"/>
      <c r="NZU2" s="208"/>
      <c r="NZV2" s="208"/>
      <c r="NZW2" s="208"/>
      <c r="NZX2" s="208"/>
      <c r="NZY2" s="208"/>
      <c r="NZZ2" s="208"/>
      <c r="OAA2" s="208"/>
      <c r="OAB2" s="208"/>
      <c r="OAC2" s="208"/>
      <c r="OAD2" s="208"/>
      <c r="OAE2" s="208"/>
      <c r="OAF2" s="208"/>
      <c r="OAG2" s="208"/>
      <c r="OAH2" s="208"/>
      <c r="OAI2" s="208"/>
      <c r="OAJ2" s="208"/>
      <c r="OAK2" s="208"/>
      <c r="OAL2" s="208"/>
      <c r="OAM2" s="208"/>
      <c r="OAN2" s="208"/>
      <c r="OAO2" s="208"/>
      <c r="OAP2" s="208"/>
      <c r="OAQ2" s="208"/>
      <c r="OAR2" s="208"/>
      <c r="OAS2" s="208"/>
      <c r="OAT2" s="208"/>
      <c r="OAU2" s="208"/>
      <c r="OAV2" s="208"/>
      <c r="OAW2" s="208"/>
      <c r="OAX2" s="208"/>
      <c r="OAY2" s="208"/>
      <c r="OAZ2" s="208"/>
      <c r="OBA2" s="208"/>
      <c r="OBB2" s="208"/>
      <c r="OBC2" s="208"/>
      <c r="OBD2" s="208"/>
      <c r="OBE2" s="208"/>
      <c r="OBF2" s="208"/>
      <c r="OBG2" s="208"/>
      <c r="OBH2" s="208"/>
      <c r="OBI2" s="208"/>
      <c r="OBJ2" s="208"/>
      <c r="OBK2" s="208"/>
      <c r="OBL2" s="208"/>
      <c r="OBM2" s="208"/>
      <c r="OBN2" s="208"/>
      <c r="OBO2" s="208"/>
      <c r="OBP2" s="208"/>
      <c r="OBQ2" s="208"/>
      <c r="OBR2" s="208"/>
      <c r="OBS2" s="208"/>
      <c r="OBT2" s="208"/>
      <c r="OBU2" s="208"/>
      <c r="OBV2" s="208"/>
      <c r="OBW2" s="208"/>
      <c r="OBX2" s="208"/>
      <c r="OBY2" s="208"/>
      <c r="OBZ2" s="208"/>
      <c r="OCA2" s="208"/>
      <c r="OCB2" s="208"/>
      <c r="OCC2" s="208"/>
      <c r="OCD2" s="208"/>
      <c r="OCE2" s="208"/>
      <c r="OCF2" s="208"/>
      <c r="OCG2" s="208"/>
      <c r="OCH2" s="208"/>
      <c r="OCI2" s="208"/>
      <c r="OCJ2" s="208"/>
      <c r="OCK2" s="208"/>
      <c r="OCL2" s="208"/>
      <c r="OCM2" s="208"/>
      <c r="OCN2" s="208"/>
      <c r="OCO2" s="208"/>
      <c r="OCP2" s="208"/>
      <c r="OCQ2" s="208"/>
      <c r="OCR2" s="208"/>
      <c r="OCS2" s="208"/>
      <c r="OCT2" s="208"/>
      <c r="OCU2" s="208"/>
      <c r="OCV2" s="208"/>
      <c r="OCW2" s="208"/>
      <c r="OCX2" s="208"/>
      <c r="OCY2" s="208"/>
      <c r="OCZ2" s="208"/>
      <c r="ODA2" s="208"/>
      <c r="ODB2" s="208"/>
      <c r="ODC2" s="208"/>
      <c r="ODD2" s="208"/>
      <c r="ODE2" s="208"/>
      <c r="ODF2" s="208"/>
      <c r="ODG2" s="208"/>
      <c r="ODH2" s="208"/>
      <c r="ODI2" s="208"/>
      <c r="ODJ2" s="208"/>
      <c r="ODK2" s="208"/>
      <c r="ODL2" s="208"/>
      <c r="ODM2" s="208"/>
      <c r="ODN2" s="208"/>
      <c r="ODO2" s="208"/>
      <c r="ODP2" s="208"/>
      <c r="ODQ2" s="208"/>
      <c r="ODR2" s="208"/>
      <c r="ODS2" s="208"/>
      <c r="ODT2" s="208"/>
      <c r="ODU2" s="208"/>
      <c r="ODV2" s="208"/>
      <c r="ODW2" s="208"/>
      <c r="ODX2" s="208"/>
      <c r="ODY2" s="208"/>
      <c r="ODZ2" s="208"/>
      <c r="OEA2" s="208"/>
      <c r="OEB2" s="208"/>
      <c r="OEC2" s="208"/>
      <c r="OED2" s="208"/>
      <c r="OEE2" s="208"/>
      <c r="OEF2" s="208"/>
      <c r="OEG2" s="208"/>
      <c r="OEH2" s="208"/>
      <c r="OEI2" s="208"/>
      <c r="OEJ2" s="208"/>
      <c r="OEK2" s="208"/>
      <c r="OEL2" s="208"/>
      <c r="OEM2" s="208"/>
      <c r="OEN2" s="208"/>
      <c r="OEO2" s="208"/>
      <c r="OEP2" s="208"/>
      <c r="OEQ2" s="208"/>
      <c r="OER2" s="208"/>
      <c r="OES2" s="208"/>
      <c r="OET2" s="208"/>
      <c r="OEU2" s="208"/>
      <c r="OEV2" s="208"/>
      <c r="OEW2" s="208"/>
      <c r="OEX2" s="208"/>
      <c r="OEY2" s="208"/>
      <c r="OEZ2" s="208"/>
      <c r="OFA2" s="208"/>
      <c r="OFB2" s="208"/>
      <c r="OFC2" s="208"/>
      <c r="OFD2" s="208"/>
      <c r="OFE2" s="208"/>
      <c r="OFF2" s="208"/>
      <c r="OFG2" s="208"/>
      <c r="OFH2" s="208"/>
      <c r="OFI2" s="208"/>
      <c r="OFJ2" s="208"/>
      <c r="OFK2" s="208"/>
      <c r="OFL2" s="208"/>
      <c r="OFM2" s="208"/>
      <c r="OFN2" s="208"/>
      <c r="OFO2" s="208"/>
      <c r="OFP2" s="208"/>
      <c r="OFQ2" s="208"/>
      <c r="OFR2" s="208"/>
      <c r="OFS2" s="208"/>
      <c r="OFT2" s="208"/>
      <c r="OFU2" s="208"/>
      <c r="OFV2" s="208"/>
      <c r="OFW2" s="208"/>
      <c r="OFX2" s="208"/>
      <c r="OFY2" s="208"/>
      <c r="OFZ2" s="208"/>
      <c r="OGA2" s="208"/>
      <c r="OGB2" s="208"/>
      <c r="OGC2" s="208"/>
      <c r="OGD2" s="208"/>
      <c r="OGE2" s="208"/>
      <c r="OGF2" s="208"/>
      <c r="OGG2" s="208"/>
      <c r="OGH2" s="208"/>
      <c r="OGI2" s="208"/>
      <c r="OGJ2" s="208"/>
      <c r="OGK2" s="208"/>
      <c r="OGL2" s="208"/>
      <c r="OGM2" s="208"/>
      <c r="OGN2" s="208"/>
      <c r="OGO2" s="208"/>
      <c r="OGP2" s="208"/>
      <c r="OGQ2" s="208"/>
      <c r="OGR2" s="208"/>
      <c r="OGS2" s="208"/>
      <c r="OGT2" s="208"/>
      <c r="OGU2" s="208"/>
      <c r="OGV2" s="208"/>
      <c r="OGW2" s="208"/>
      <c r="OGX2" s="208"/>
      <c r="OGY2" s="208"/>
      <c r="OGZ2" s="208"/>
      <c r="OHA2" s="208"/>
      <c r="OHB2" s="208"/>
      <c r="OHC2" s="208"/>
      <c r="OHD2" s="208"/>
      <c r="OHE2" s="208"/>
      <c r="OHF2" s="208"/>
      <c r="OHG2" s="208"/>
      <c r="OHH2" s="208"/>
      <c r="OHI2" s="208"/>
      <c r="OHJ2" s="208"/>
      <c r="OHK2" s="208"/>
      <c r="OHL2" s="208"/>
      <c r="OHM2" s="208"/>
      <c r="OHN2" s="208"/>
      <c r="OHO2" s="208"/>
      <c r="OHP2" s="208"/>
      <c r="OHQ2" s="208"/>
      <c r="OHR2" s="208"/>
      <c r="OHS2" s="208"/>
      <c r="OHT2" s="208"/>
      <c r="OHU2" s="208"/>
      <c r="OHV2" s="208"/>
      <c r="OHW2" s="208"/>
      <c r="OHX2" s="208"/>
      <c r="OHY2" s="208"/>
      <c r="OHZ2" s="208"/>
      <c r="OIA2" s="208"/>
      <c r="OIB2" s="208"/>
      <c r="OIC2" s="208"/>
      <c r="OID2" s="208"/>
      <c r="OIE2" s="208"/>
      <c r="OIF2" s="208"/>
      <c r="OIG2" s="208"/>
      <c r="OIH2" s="208"/>
      <c r="OII2" s="208"/>
      <c r="OIJ2" s="208"/>
      <c r="OIK2" s="208"/>
      <c r="OIL2" s="208"/>
      <c r="OIM2" s="208"/>
      <c r="OIN2" s="208"/>
      <c r="OIO2" s="208"/>
      <c r="OIP2" s="208"/>
      <c r="OIQ2" s="208"/>
      <c r="OIR2" s="208"/>
      <c r="OIS2" s="208"/>
      <c r="OIT2" s="208"/>
      <c r="OIU2" s="208"/>
      <c r="OIV2" s="208"/>
      <c r="OIW2" s="208"/>
      <c r="OIX2" s="208"/>
      <c r="OIY2" s="208"/>
      <c r="OIZ2" s="208"/>
      <c r="OJA2" s="208"/>
      <c r="OJB2" s="208"/>
      <c r="OJC2" s="208"/>
      <c r="OJD2" s="208"/>
      <c r="OJE2" s="208"/>
      <c r="OJF2" s="208"/>
      <c r="OJG2" s="208"/>
      <c r="OJH2" s="208"/>
      <c r="OJI2" s="208"/>
      <c r="OJJ2" s="208"/>
      <c r="OJK2" s="208"/>
      <c r="OJL2" s="208"/>
      <c r="OJM2" s="208"/>
      <c r="OJN2" s="208"/>
      <c r="OJO2" s="208"/>
      <c r="OJP2" s="208"/>
      <c r="OJQ2" s="208"/>
      <c r="OJR2" s="208"/>
      <c r="OJS2" s="208"/>
      <c r="OJT2" s="208"/>
      <c r="OJU2" s="208"/>
      <c r="OJV2" s="208"/>
      <c r="OJW2" s="208"/>
      <c r="OJX2" s="208"/>
      <c r="OJY2" s="208"/>
      <c r="OJZ2" s="208"/>
      <c r="OKA2" s="208"/>
      <c r="OKB2" s="208"/>
      <c r="OKC2" s="208"/>
      <c r="OKD2" s="208"/>
      <c r="OKE2" s="208"/>
      <c r="OKF2" s="208"/>
      <c r="OKG2" s="208"/>
      <c r="OKH2" s="208"/>
      <c r="OKI2" s="208"/>
      <c r="OKJ2" s="208"/>
      <c r="OKK2" s="208"/>
      <c r="OKL2" s="208"/>
      <c r="OKM2" s="208"/>
      <c r="OKN2" s="208"/>
      <c r="OKO2" s="208"/>
      <c r="OKP2" s="208"/>
      <c r="OKQ2" s="208"/>
      <c r="OKR2" s="208"/>
      <c r="OKS2" s="208"/>
      <c r="OKT2" s="208"/>
      <c r="OKU2" s="208"/>
      <c r="OKV2" s="208"/>
      <c r="OKW2" s="208"/>
      <c r="OKX2" s="208"/>
      <c r="OKY2" s="208"/>
      <c r="OKZ2" s="208"/>
      <c r="OLA2" s="208"/>
      <c r="OLB2" s="208"/>
      <c r="OLC2" s="208"/>
      <c r="OLD2" s="208"/>
      <c r="OLE2" s="208"/>
      <c r="OLF2" s="208"/>
      <c r="OLG2" s="208"/>
      <c r="OLH2" s="208"/>
      <c r="OLI2" s="208"/>
      <c r="OLJ2" s="208"/>
      <c r="OLK2" s="208"/>
      <c r="OLL2" s="208"/>
      <c r="OLM2" s="208"/>
      <c r="OLN2" s="208"/>
      <c r="OLO2" s="208"/>
      <c r="OLP2" s="208"/>
      <c r="OLQ2" s="208"/>
      <c r="OLR2" s="208"/>
      <c r="OLS2" s="208"/>
      <c r="OLT2" s="208"/>
      <c r="OLU2" s="208"/>
      <c r="OLV2" s="208"/>
      <c r="OLW2" s="208"/>
      <c r="OLX2" s="208"/>
      <c r="OLY2" s="208"/>
      <c r="OLZ2" s="208"/>
      <c r="OMA2" s="208"/>
      <c r="OMB2" s="208"/>
      <c r="OMC2" s="208"/>
      <c r="OMD2" s="208"/>
      <c r="OME2" s="208"/>
      <c r="OMF2" s="208"/>
      <c r="OMG2" s="208"/>
      <c r="OMH2" s="208"/>
      <c r="OMI2" s="208"/>
      <c r="OMJ2" s="208"/>
      <c r="OMK2" s="208"/>
      <c r="OML2" s="208"/>
      <c r="OMM2" s="208"/>
      <c r="OMN2" s="208"/>
      <c r="OMO2" s="208"/>
      <c r="OMP2" s="208"/>
      <c r="OMQ2" s="208"/>
      <c r="OMR2" s="208"/>
      <c r="OMS2" s="208"/>
      <c r="OMT2" s="208"/>
      <c r="OMU2" s="208"/>
      <c r="OMV2" s="208"/>
      <c r="OMW2" s="208"/>
      <c r="OMX2" s="208"/>
      <c r="OMY2" s="208"/>
      <c r="OMZ2" s="208"/>
      <c r="ONA2" s="208"/>
      <c r="ONB2" s="208"/>
      <c r="ONC2" s="208"/>
      <c r="OND2" s="208"/>
      <c r="ONE2" s="208"/>
      <c r="ONF2" s="208"/>
      <c r="ONG2" s="208"/>
      <c r="ONH2" s="208"/>
      <c r="ONI2" s="208"/>
      <c r="ONJ2" s="208"/>
      <c r="ONK2" s="208"/>
      <c r="ONL2" s="208"/>
      <c r="ONM2" s="208"/>
      <c r="ONN2" s="208"/>
      <c r="ONO2" s="208"/>
      <c r="ONP2" s="208"/>
      <c r="ONQ2" s="208"/>
      <c r="ONR2" s="208"/>
      <c r="ONS2" s="208"/>
      <c r="ONT2" s="208"/>
      <c r="ONU2" s="208"/>
      <c r="ONV2" s="208"/>
      <c r="ONW2" s="208"/>
      <c r="ONX2" s="208"/>
      <c r="ONY2" s="208"/>
      <c r="ONZ2" s="208"/>
      <c r="OOA2" s="208"/>
      <c r="OOB2" s="208"/>
      <c r="OOC2" s="208"/>
      <c r="OOD2" s="208"/>
      <c r="OOE2" s="208"/>
      <c r="OOF2" s="208"/>
      <c r="OOG2" s="208"/>
      <c r="OOH2" s="208"/>
      <c r="OOI2" s="208"/>
      <c r="OOJ2" s="208"/>
      <c r="OOK2" s="208"/>
      <c r="OOL2" s="208"/>
      <c r="OOM2" s="208"/>
      <c r="OON2" s="208"/>
      <c r="OOO2" s="208"/>
      <c r="OOP2" s="208"/>
      <c r="OOQ2" s="208"/>
      <c r="OOR2" s="208"/>
      <c r="OOS2" s="208"/>
      <c r="OOT2" s="208"/>
      <c r="OOU2" s="208"/>
      <c r="OOV2" s="208"/>
      <c r="OOW2" s="208"/>
      <c r="OOX2" s="208"/>
      <c r="OOY2" s="208"/>
      <c r="OOZ2" s="208"/>
      <c r="OPA2" s="208"/>
      <c r="OPB2" s="208"/>
      <c r="OPC2" s="208"/>
      <c r="OPD2" s="208"/>
      <c r="OPE2" s="208"/>
      <c r="OPF2" s="208"/>
      <c r="OPG2" s="208"/>
      <c r="OPH2" s="208"/>
      <c r="OPI2" s="208"/>
      <c r="OPJ2" s="208"/>
      <c r="OPK2" s="208"/>
      <c r="OPL2" s="208"/>
      <c r="OPM2" s="208"/>
      <c r="OPN2" s="208"/>
      <c r="OPO2" s="208"/>
      <c r="OPP2" s="208"/>
      <c r="OPQ2" s="208"/>
      <c r="OPR2" s="208"/>
      <c r="OPS2" s="208"/>
      <c r="OPT2" s="208"/>
      <c r="OPU2" s="208"/>
      <c r="OPV2" s="208"/>
      <c r="OPW2" s="208"/>
      <c r="OPX2" s="208"/>
      <c r="OPY2" s="208"/>
      <c r="OPZ2" s="208"/>
      <c r="OQA2" s="208"/>
      <c r="OQB2" s="208"/>
      <c r="OQC2" s="208"/>
      <c r="OQD2" s="208"/>
      <c r="OQE2" s="208"/>
      <c r="OQF2" s="208"/>
      <c r="OQG2" s="208"/>
      <c r="OQH2" s="208"/>
      <c r="OQI2" s="208"/>
      <c r="OQJ2" s="208"/>
      <c r="OQK2" s="208"/>
      <c r="OQL2" s="208"/>
      <c r="OQM2" s="208"/>
      <c r="OQN2" s="208"/>
      <c r="OQO2" s="208"/>
      <c r="OQP2" s="208"/>
      <c r="OQQ2" s="208"/>
      <c r="OQR2" s="208"/>
      <c r="OQS2" s="208"/>
      <c r="OQT2" s="208"/>
      <c r="OQU2" s="208"/>
      <c r="OQV2" s="208"/>
      <c r="OQW2" s="208"/>
      <c r="OQX2" s="208"/>
      <c r="OQY2" s="208"/>
      <c r="OQZ2" s="208"/>
      <c r="ORA2" s="208"/>
      <c r="ORB2" s="208"/>
      <c r="ORC2" s="208"/>
      <c r="ORD2" s="208"/>
      <c r="ORE2" s="208"/>
      <c r="ORF2" s="208"/>
      <c r="ORG2" s="208"/>
      <c r="ORH2" s="208"/>
      <c r="ORI2" s="208"/>
      <c r="ORJ2" s="208"/>
      <c r="ORK2" s="208"/>
      <c r="ORL2" s="208"/>
      <c r="ORM2" s="208"/>
      <c r="ORN2" s="208"/>
      <c r="ORO2" s="208"/>
      <c r="ORP2" s="208"/>
      <c r="ORQ2" s="208"/>
      <c r="ORR2" s="208"/>
      <c r="ORS2" s="208"/>
      <c r="ORT2" s="208"/>
      <c r="ORU2" s="208"/>
      <c r="ORV2" s="208"/>
      <c r="ORW2" s="208"/>
      <c r="ORX2" s="208"/>
      <c r="ORY2" s="208"/>
      <c r="ORZ2" s="208"/>
      <c r="OSA2" s="208"/>
      <c r="OSB2" s="208"/>
      <c r="OSC2" s="208"/>
      <c r="OSD2" s="208"/>
      <c r="OSE2" s="208"/>
      <c r="OSF2" s="208"/>
      <c r="OSG2" s="208"/>
      <c r="OSH2" s="208"/>
      <c r="OSI2" s="208"/>
      <c r="OSJ2" s="208"/>
      <c r="OSK2" s="208"/>
      <c r="OSL2" s="208"/>
      <c r="OSM2" s="208"/>
      <c r="OSN2" s="208"/>
      <c r="OSO2" s="208"/>
      <c r="OSP2" s="208"/>
      <c r="OSQ2" s="208"/>
      <c r="OSR2" s="208"/>
      <c r="OSS2" s="208"/>
      <c r="OST2" s="208"/>
      <c r="OSU2" s="208"/>
      <c r="OSV2" s="208"/>
      <c r="OSW2" s="208"/>
      <c r="OSX2" s="208"/>
      <c r="OSY2" s="208"/>
      <c r="OSZ2" s="208"/>
      <c r="OTA2" s="208"/>
      <c r="OTB2" s="208"/>
      <c r="OTC2" s="208"/>
      <c r="OTD2" s="208"/>
      <c r="OTE2" s="208"/>
      <c r="OTF2" s="208"/>
      <c r="OTG2" s="208"/>
      <c r="OTH2" s="208"/>
      <c r="OTI2" s="208"/>
      <c r="OTJ2" s="208"/>
      <c r="OTK2" s="208"/>
      <c r="OTL2" s="208"/>
      <c r="OTM2" s="208"/>
      <c r="OTN2" s="208"/>
      <c r="OTO2" s="208"/>
      <c r="OTP2" s="208"/>
      <c r="OTQ2" s="208"/>
      <c r="OTR2" s="208"/>
      <c r="OTS2" s="208"/>
      <c r="OTT2" s="208"/>
      <c r="OTU2" s="208"/>
      <c r="OTV2" s="208"/>
      <c r="OTW2" s="208"/>
      <c r="OTX2" s="208"/>
      <c r="OTY2" s="208"/>
      <c r="OTZ2" s="208"/>
      <c r="OUA2" s="208"/>
      <c r="OUB2" s="208"/>
      <c r="OUC2" s="208"/>
      <c r="OUD2" s="208"/>
      <c r="OUE2" s="208"/>
      <c r="OUF2" s="208"/>
      <c r="OUG2" s="208"/>
      <c r="OUH2" s="208"/>
      <c r="OUI2" s="208"/>
      <c r="OUJ2" s="208"/>
      <c r="OUK2" s="208"/>
      <c r="OUL2" s="208"/>
      <c r="OUM2" s="208"/>
      <c r="OUN2" s="208"/>
      <c r="OUO2" s="208"/>
      <c r="OUP2" s="208"/>
      <c r="OUQ2" s="208"/>
      <c r="OUR2" s="208"/>
      <c r="OUS2" s="208"/>
      <c r="OUT2" s="208"/>
      <c r="OUU2" s="208"/>
      <c r="OUV2" s="208"/>
      <c r="OUW2" s="208"/>
      <c r="OUX2" s="208"/>
      <c r="OUY2" s="208"/>
      <c r="OUZ2" s="208"/>
      <c r="OVA2" s="208"/>
      <c r="OVB2" s="208"/>
      <c r="OVC2" s="208"/>
      <c r="OVD2" s="208"/>
      <c r="OVE2" s="208"/>
      <c r="OVF2" s="208"/>
      <c r="OVG2" s="208"/>
      <c r="OVH2" s="208"/>
      <c r="OVI2" s="208"/>
      <c r="OVJ2" s="208"/>
      <c r="OVK2" s="208"/>
      <c r="OVL2" s="208"/>
      <c r="OVM2" s="208"/>
      <c r="OVN2" s="208"/>
      <c r="OVO2" s="208"/>
      <c r="OVP2" s="208"/>
      <c r="OVQ2" s="208"/>
      <c r="OVR2" s="208"/>
      <c r="OVS2" s="208"/>
      <c r="OVT2" s="208"/>
      <c r="OVU2" s="208"/>
      <c r="OVV2" s="208"/>
      <c r="OVW2" s="208"/>
      <c r="OVX2" s="208"/>
      <c r="OVY2" s="208"/>
      <c r="OVZ2" s="208"/>
      <c r="OWA2" s="208"/>
      <c r="OWB2" s="208"/>
      <c r="OWC2" s="208"/>
      <c r="OWD2" s="208"/>
      <c r="OWE2" s="208"/>
      <c r="OWF2" s="208"/>
      <c r="OWG2" s="208"/>
      <c r="OWH2" s="208"/>
      <c r="OWI2" s="208"/>
      <c r="OWJ2" s="208"/>
      <c r="OWK2" s="208"/>
      <c r="OWL2" s="208"/>
      <c r="OWM2" s="208"/>
      <c r="OWN2" s="208"/>
      <c r="OWO2" s="208"/>
      <c r="OWP2" s="208"/>
      <c r="OWQ2" s="208"/>
      <c r="OWR2" s="208"/>
      <c r="OWS2" s="208"/>
      <c r="OWT2" s="208"/>
      <c r="OWU2" s="208"/>
      <c r="OWV2" s="208"/>
      <c r="OWW2" s="208"/>
      <c r="OWX2" s="208"/>
      <c r="OWY2" s="208"/>
      <c r="OWZ2" s="208"/>
      <c r="OXA2" s="208"/>
      <c r="OXB2" s="208"/>
      <c r="OXC2" s="208"/>
      <c r="OXD2" s="208"/>
      <c r="OXE2" s="208"/>
      <c r="OXF2" s="208"/>
      <c r="OXG2" s="208"/>
      <c r="OXH2" s="208"/>
      <c r="OXI2" s="208"/>
      <c r="OXJ2" s="208"/>
      <c r="OXK2" s="208"/>
      <c r="OXL2" s="208"/>
      <c r="OXM2" s="208"/>
      <c r="OXN2" s="208"/>
      <c r="OXO2" s="208"/>
      <c r="OXP2" s="208"/>
      <c r="OXQ2" s="208"/>
      <c r="OXR2" s="208"/>
      <c r="OXS2" s="208"/>
      <c r="OXT2" s="208"/>
      <c r="OXU2" s="208"/>
      <c r="OXV2" s="208"/>
      <c r="OXW2" s="208"/>
      <c r="OXX2" s="208"/>
      <c r="OXY2" s="208"/>
      <c r="OXZ2" s="208"/>
      <c r="OYA2" s="208"/>
      <c r="OYB2" s="208"/>
      <c r="OYC2" s="208"/>
      <c r="OYD2" s="208"/>
      <c r="OYE2" s="208"/>
      <c r="OYF2" s="208"/>
      <c r="OYG2" s="208"/>
      <c r="OYH2" s="208"/>
      <c r="OYI2" s="208"/>
      <c r="OYJ2" s="208"/>
      <c r="OYK2" s="208"/>
      <c r="OYL2" s="208"/>
      <c r="OYM2" s="208"/>
      <c r="OYN2" s="208"/>
      <c r="OYO2" s="208"/>
      <c r="OYP2" s="208"/>
      <c r="OYQ2" s="208"/>
      <c r="OYR2" s="208"/>
      <c r="OYS2" s="208"/>
      <c r="OYT2" s="208"/>
      <c r="OYU2" s="208"/>
      <c r="OYV2" s="208"/>
      <c r="OYW2" s="208"/>
      <c r="OYX2" s="208"/>
      <c r="OYY2" s="208"/>
      <c r="OYZ2" s="208"/>
      <c r="OZA2" s="208"/>
      <c r="OZB2" s="208"/>
      <c r="OZC2" s="208"/>
      <c r="OZD2" s="208"/>
      <c r="OZE2" s="208"/>
      <c r="OZF2" s="208"/>
      <c r="OZG2" s="208"/>
      <c r="OZH2" s="208"/>
      <c r="OZI2" s="208"/>
      <c r="OZJ2" s="208"/>
      <c r="OZK2" s="208"/>
      <c r="OZL2" s="208"/>
      <c r="OZM2" s="208"/>
      <c r="OZN2" s="208"/>
      <c r="OZO2" s="208"/>
      <c r="OZP2" s="208"/>
      <c r="OZQ2" s="208"/>
      <c r="OZR2" s="208"/>
      <c r="OZS2" s="208"/>
      <c r="OZT2" s="208"/>
      <c r="OZU2" s="208"/>
      <c r="OZV2" s="208"/>
      <c r="OZW2" s="208"/>
      <c r="OZX2" s="208"/>
      <c r="OZY2" s="208"/>
      <c r="OZZ2" s="208"/>
      <c r="PAA2" s="208"/>
      <c r="PAB2" s="208"/>
      <c r="PAC2" s="208"/>
      <c r="PAD2" s="208"/>
      <c r="PAE2" s="208"/>
      <c r="PAF2" s="208"/>
      <c r="PAG2" s="208"/>
      <c r="PAH2" s="208"/>
      <c r="PAI2" s="208"/>
      <c r="PAJ2" s="208"/>
      <c r="PAK2" s="208"/>
      <c r="PAL2" s="208"/>
      <c r="PAM2" s="208"/>
      <c r="PAN2" s="208"/>
      <c r="PAO2" s="208"/>
      <c r="PAP2" s="208"/>
      <c r="PAQ2" s="208"/>
      <c r="PAR2" s="208"/>
      <c r="PAS2" s="208"/>
      <c r="PAT2" s="208"/>
      <c r="PAU2" s="208"/>
      <c r="PAV2" s="208"/>
      <c r="PAW2" s="208"/>
      <c r="PAX2" s="208"/>
      <c r="PAY2" s="208"/>
      <c r="PAZ2" s="208"/>
      <c r="PBA2" s="208"/>
      <c r="PBB2" s="208"/>
      <c r="PBC2" s="208"/>
      <c r="PBD2" s="208"/>
      <c r="PBE2" s="208"/>
      <c r="PBF2" s="208"/>
      <c r="PBG2" s="208"/>
      <c r="PBH2" s="208"/>
      <c r="PBI2" s="208"/>
      <c r="PBJ2" s="208"/>
      <c r="PBK2" s="208"/>
      <c r="PBL2" s="208"/>
      <c r="PBM2" s="208"/>
      <c r="PBN2" s="208"/>
      <c r="PBO2" s="208"/>
      <c r="PBP2" s="208"/>
      <c r="PBQ2" s="208"/>
      <c r="PBR2" s="208"/>
      <c r="PBS2" s="208"/>
      <c r="PBT2" s="208"/>
      <c r="PBU2" s="208"/>
      <c r="PBV2" s="208"/>
      <c r="PBW2" s="208"/>
      <c r="PBX2" s="208"/>
      <c r="PBY2" s="208"/>
      <c r="PBZ2" s="208"/>
      <c r="PCA2" s="208"/>
      <c r="PCB2" s="208"/>
      <c r="PCC2" s="208"/>
      <c r="PCD2" s="208"/>
      <c r="PCE2" s="208"/>
      <c r="PCF2" s="208"/>
      <c r="PCG2" s="208"/>
      <c r="PCH2" s="208"/>
      <c r="PCI2" s="208"/>
      <c r="PCJ2" s="208"/>
      <c r="PCK2" s="208"/>
      <c r="PCL2" s="208"/>
      <c r="PCM2" s="208"/>
      <c r="PCN2" s="208"/>
      <c r="PCO2" s="208"/>
      <c r="PCP2" s="208"/>
      <c r="PCQ2" s="208"/>
      <c r="PCR2" s="208"/>
      <c r="PCS2" s="208"/>
      <c r="PCT2" s="208"/>
      <c r="PCU2" s="208"/>
      <c r="PCV2" s="208"/>
      <c r="PCW2" s="208"/>
      <c r="PCX2" s="208"/>
      <c r="PCY2" s="208"/>
      <c r="PCZ2" s="208"/>
      <c r="PDA2" s="208"/>
      <c r="PDB2" s="208"/>
      <c r="PDC2" s="208"/>
      <c r="PDD2" s="208"/>
      <c r="PDE2" s="208"/>
      <c r="PDF2" s="208"/>
      <c r="PDG2" s="208"/>
      <c r="PDH2" s="208"/>
      <c r="PDI2" s="208"/>
      <c r="PDJ2" s="208"/>
      <c r="PDK2" s="208"/>
      <c r="PDL2" s="208"/>
      <c r="PDM2" s="208"/>
      <c r="PDN2" s="208"/>
      <c r="PDO2" s="208"/>
      <c r="PDP2" s="208"/>
      <c r="PDQ2" s="208"/>
      <c r="PDR2" s="208"/>
      <c r="PDS2" s="208"/>
      <c r="PDT2" s="208"/>
      <c r="PDU2" s="208"/>
      <c r="PDV2" s="208"/>
      <c r="PDW2" s="208"/>
      <c r="PDX2" s="208"/>
      <c r="PDY2" s="208"/>
      <c r="PDZ2" s="208"/>
      <c r="PEA2" s="208"/>
      <c r="PEB2" s="208"/>
      <c r="PEC2" s="208"/>
      <c r="PED2" s="208"/>
      <c r="PEE2" s="208"/>
      <c r="PEF2" s="208"/>
      <c r="PEG2" s="208"/>
      <c r="PEH2" s="208"/>
      <c r="PEI2" s="208"/>
      <c r="PEJ2" s="208"/>
      <c r="PEK2" s="208"/>
      <c r="PEL2" s="208"/>
      <c r="PEM2" s="208"/>
      <c r="PEN2" s="208"/>
      <c r="PEO2" s="208"/>
      <c r="PEP2" s="208"/>
      <c r="PEQ2" s="208"/>
      <c r="PER2" s="208"/>
      <c r="PES2" s="208"/>
      <c r="PET2" s="208"/>
      <c r="PEU2" s="208"/>
      <c r="PEV2" s="208"/>
      <c r="PEW2" s="208"/>
      <c r="PEX2" s="208"/>
      <c r="PEY2" s="208"/>
      <c r="PEZ2" s="208"/>
      <c r="PFA2" s="208"/>
      <c r="PFB2" s="208"/>
      <c r="PFC2" s="208"/>
      <c r="PFD2" s="208"/>
      <c r="PFE2" s="208"/>
      <c r="PFF2" s="208"/>
      <c r="PFG2" s="208"/>
      <c r="PFH2" s="208"/>
      <c r="PFI2" s="208"/>
      <c r="PFJ2" s="208"/>
      <c r="PFK2" s="208"/>
      <c r="PFL2" s="208"/>
      <c r="PFM2" s="208"/>
      <c r="PFN2" s="208"/>
      <c r="PFO2" s="208"/>
      <c r="PFP2" s="208"/>
      <c r="PFQ2" s="208"/>
      <c r="PFR2" s="208"/>
      <c r="PFS2" s="208"/>
      <c r="PFT2" s="208"/>
      <c r="PFU2" s="208"/>
      <c r="PFV2" s="208"/>
      <c r="PFW2" s="208"/>
      <c r="PFX2" s="208"/>
      <c r="PFY2" s="208"/>
      <c r="PFZ2" s="208"/>
      <c r="PGA2" s="208"/>
      <c r="PGB2" s="208"/>
      <c r="PGC2" s="208"/>
      <c r="PGD2" s="208"/>
      <c r="PGE2" s="208"/>
      <c r="PGF2" s="208"/>
      <c r="PGG2" s="208"/>
      <c r="PGH2" s="208"/>
      <c r="PGI2" s="208"/>
      <c r="PGJ2" s="208"/>
      <c r="PGK2" s="208"/>
      <c r="PGL2" s="208"/>
      <c r="PGM2" s="208"/>
      <c r="PGN2" s="208"/>
      <c r="PGO2" s="208"/>
      <c r="PGP2" s="208"/>
      <c r="PGQ2" s="208"/>
      <c r="PGR2" s="208"/>
      <c r="PGS2" s="208"/>
      <c r="PGT2" s="208"/>
      <c r="PGU2" s="208"/>
      <c r="PGV2" s="208"/>
      <c r="PGW2" s="208"/>
      <c r="PGX2" s="208"/>
      <c r="PGY2" s="208"/>
      <c r="PGZ2" s="208"/>
      <c r="PHA2" s="208"/>
      <c r="PHB2" s="208"/>
      <c r="PHC2" s="208"/>
      <c r="PHD2" s="208"/>
      <c r="PHE2" s="208"/>
      <c r="PHF2" s="208"/>
      <c r="PHG2" s="208"/>
      <c r="PHH2" s="208"/>
      <c r="PHI2" s="208"/>
      <c r="PHJ2" s="208"/>
      <c r="PHK2" s="208"/>
      <c r="PHL2" s="208"/>
      <c r="PHM2" s="208"/>
      <c r="PHN2" s="208"/>
      <c r="PHO2" s="208"/>
      <c r="PHP2" s="208"/>
      <c r="PHQ2" s="208"/>
      <c r="PHR2" s="208"/>
      <c r="PHS2" s="208"/>
      <c r="PHT2" s="208"/>
      <c r="PHU2" s="208"/>
      <c r="PHV2" s="208"/>
      <c r="PHW2" s="208"/>
      <c r="PHX2" s="208"/>
      <c r="PHY2" s="208"/>
      <c r="PHZ2" s="208"/>
      <c r="PIA2" s="208"/>
      <c r="PIB2" s="208"/>
      <c r="PIC2" s="208"/>
      <c r="PID2" s="208"/>
      <c r="PIE2" s="208"/>
      <c r="PIF2" s="208"/>
      <c r="PIG2" s="208"/>
      <c r="PIH2" s="208"/>
      <c r="PII2" s="208"/>
      <c r="PIJ2" s="208"/>
      <c r="PIK2" s="208"/>
      <c r="PIL2" s="208"/>
      <c r="PIM2" s="208"/>
      <c r="PIN2" s="208"/>
      <c r="PIO2" s="208"/>
      <c r="PIP2" s="208"/>
      <c r="PIQ2" s="208"/>
      <c r="PIR2" s="208"/>
      <c r="PIS2" s="208"/>
      <c r="PIT2" s="208"/>
      <c r="PIU2" s="208"/>
      <c r="PIV2" s="208"/>
      <c r="PIW2" s="208"/>
      <c r="PIX2" s="208"/>
      <c r="PIY2" s="208"/>
      <c r="PIZ2" s="208"/>
      <c r="PJA2" s="208"/>
      <c r="PJB2" s="208"/>
      <c r="PJC2" s="208"/>
      <c r="PJD2" s="208"/>
      <c r="PJE2" s="208"/>
      <c r="PJF2" s="208"/>
      <c r="PJG2" s="208"/>
      <c r="PJH2" s="208"/>
      <c r="PJI2" s="208"/>
      <c r="PJJ2" s="208"/>
      <c r="PJK2" s="208"/>
      <c r="PJL2" s="208"/>
      <c r="PJM2" s="208"/>
      <c r="PJN2" s="208"/>
      <c r="PJO2" s="208"/>
      <c r="PJP2" s="208"/>
      <c r="PJQ2" s="208"/>
      <c r="PJR2" s="208"/>
      <c r="PJS2" s="208"/>
      <c r="PJT2" s="208"/>
      <c r="PJU2" s="208"/>
      <c r="PJV2" s="208"/>
      <c r="PJW2" s="208"/>
      <c r="PJX2" s="208"/>
      <c r="PJY2" s="208"/>
      <c r="PJZ2" s="208"/>
      <c r="PKA2" s="208"/>
      <c r="PKB2" s="208"/>
      <c r="PKC2" s="208"/>
      <c r="PKD2" s="208"/>
      <c r="PKE2" s="208"/>
      <c r="PKF2" s="208"/>
      <c r="PKG2" s="208"/>
      <c r="PKH2" s="208"/>
      <c r="PKI2" s="208"/>
      <c r="PKJ2" s="208"/>
      <c r="PKK2" s="208"/>
      <c r="PKL2" s="208"/>
      <c r="PKM2" s="208"/>
      <c r="PKN2" s="208"/>
      <c r="PKO2" s="208"/>
      <c r="PKP2" s="208"/>
      <c r="PKQ2" s="208"/>
      <c r="PKR2" s="208"/>
      <c r="PKS2" s="208"/>
      <c r="PKT2" s="208"/>
      <c r="PKU2" s="208"/>
      <c r="PKV2" s="208"/>
      <c r="PKW2" s="208"/>
      <c r="PKX2" s="208"/>
      <c r="PKY2" s="208"/>
      <c r="PKZ2" s="208"/>
      <c r="PLA2" s="208"/>
      <c r="PLB2" s="208"/>
      <c r="PLC2" s="208"/>
      <c r="PLD2" s="208"/>
      <c r="PLE2" s="208"/>
      <c r="PLF2" s="208"/>
      <c r="PLG2" s="208"/>
      <c r="PLH2" s="208"/>
      <c r="PLI2" s="208"/>
      <c r="PLJ2" s="208"/>
      <c r="PLK2" s="208"/>
      <c r="PLL2" s="208"/>
      <c r="PLM2" s="208"/>
      <c r="PLN2" s="208"/>
      <c r="PLO2" s="208"/>
      <c r="PLP2" s="208"/>
      <c r="PLQ2" s="208"/>
      <c r="PLR2" s="208"/>
      <c r="PLS2" s="208"/>
      <c r="PLT2" s="208"/>
      <c r="PLU2" s="208"/>
      <c r="PLV2" s="208"/>
      <c r="PLW2" s="208"/>
      <c r="PLX2" s="208"/>
      <c r="PLY2" s="208"/>
      <c r="PLZ2" s="208"/>
      <c r="PMA2" s="208"/>
      <c r="PMB2" s="208"/>
      <c r="PMC2" s="208"/>
      <c r="PMD2" s="208"/>
      <c r="PME2" s="208"/>
      <c r="PMF2" s="208"/>
      <c r="PMG2" s="208"/>
      <c r="PMH2" s="208"/>
      <c r="PMI2" s="208"/>
      <c r="PMJ2" s="208"/>
      <c r="PMK2" s="208"/>
      <c r="PML2" s="208"/>
      <c r="PMM2" s="208"/>
      <c r="PMN2" s="208"/>
      <c r="PMO2" s="208"/>
      <c r="PMP2" s="208"/>
      <c r="PMQ2" s="208"/>
      <c r="PMR2" s="208"/>
      <c r="PMS2" s="208"/>
      <c r="PMT2" s="208"/>
      <c r="PMU2" s="208"/>
      <c r="PMV2" s="208"/>
      <c r="PMW2" s="208"/>
      <c r="PMX2" s="208"/>
      <c r="PMY2" s="208"/>
      <c r="PMZ2" s="208"/>
      <c r="PNA2" s="208"/>
      <c r="PNB2" s="208"/>
      <c r="PNC2" s="208"/>
      <c r="PND2" s="208"/>
      <c r="PNE2" s="208"/>
      <c r="PNF2" s="208"/>
      <c r="PNG2" s="208"/>
      <c r="PNH2" s="208"/>
      <c r="PNI2" s="208"/>
      <c r="PNJ2" s="208"/>
      <c r="PNK2" s="208"/>
      <c r="PNL2" s="208"/>
      <c r="PNM2" s="208"/>
      <c r="PNN2" s="208"/>
      <c r="PNO2" s="208"/>
      <c r="PNP2" s="208"/>
      <c r="PNQ2" s="208"/>
      <c r="PNR2" s="208"/>
      <c r="PNS2" s="208"/>
      <c r="PNT2" s="208"/>
      <c r="PNU2" s="208"/>
      <c r="PNV2" s="208"/>
      <c r="PNW2" s="208"/>
      <c r="PNX2" s="208"/>
      <c r="PNY2" s="208"/>
      <c r="PNZ2" s="208"/>
      <c r="POA2" s="208"/>
      <c r="POB2" s="208"/>
      <c r="POC2" s="208"/>
      <c r="POD2" s="208"/>
      <c r="POE2" s="208"/>
      <c r="POF2" s="208"/>
      <c r="POG2" s="208"/>
      <c r="POH2" s="208"/>
      <c r="POI2" s="208"/>
      <c r="POJ2" s="208"/>
      <c r="POK2" s="208"/>
      <c r="POL2" s="208"/>
      <c r="POM2" s="208"/>
      <c r="PON2" s="208"/>
      <c r="POO2" s="208"/>
      <c r="POP2" s="208"/>
      <c r="POQ2" s="208"/>
      <c r="POR2" s="208"/>
      <c r="POS2" s="208"/>
      <c r="POT2" s="208"/>
      <c r="POU2" s="208"/>
      <c r="POV2" s="208"/>
      <c r="POW2" s="208"/>
      <c r="POX2" s="208"/>
      <c r="POY2" s="208"/>
      <c r="POZ2" s="208"/>
      <c r="PPA2" s="208"/>
      <c r="PPB2" s="208"/>
      <c r="PPC2" s="208"/>
      <c r="PPD2" s="208"/>
      <c r="PPE2" s="208"/>
      <c r="PPF2" s="208"/>
      <c r="PPG2" s="208"/>
      <c r="PPH2" s="208"/>
      <c r="PPI2" s="208"/>
      <c r="PPJ2" s="208"/>
      <c r="PPK2" s="208"/>
      <c r="PPL2" s="208"/>
      <c r="PPM2" s="208"/>
      <c r="PPN2" s="208"/>
      <c r="PPO2" s="208"/>
      <c r="PPP2" s="208"/>
      <c r="PPQ2" s="208"/>
      <c r="PPR2" s="208"/>
      <c r="PPS2" s="208"/>
      <c r="PPT2" s="208"/>
      <c r="PPU2" s="208"/>
      <c r="PPV2" s="208"/>
      <c r="PPW2" s="208"/>
      <c r="PPX2" s="208"/>
      <c r="PPY2" s="208"/>
      <c r="PPZ2" s="208"/>
      <c r="PQA2" s="208"/>
      <c r="PQB2" s="208"/>
      <c r="PQC2" s="208"/>
      <c r="PQD2" s="208"/>
      <c r="PQE2" s="208"/>
      <c r="PQF2" s="208"/>
      <c r="PQG2" s="208"/>
      <c r="PQH2" s="208"/>
      <c r="PQI2" s="208"/>
      <c r="PQJ2" s="208"/>
      <c r="PQK2" s="208"/>
      <c r="PQL2" s="208"/>
      <c r="PQM2" s="208"/>
      <c r="PQN2" s="208"/>
      <c r="PQO2" s="208"/>
      <c r="PQP2" s="208"/>
      <c r="PQQ2" s="208"/>
      <c r="PQR2" s="208"/>
      <c r="PQS2" s="208"/>
      <c r="PQT2" s="208"/>
      <c r="PQU2" s="208"/>
      <c r="PQV2" s="208"/>
      <c r="PQW2" s="208"/>
      <c r="PQX2" s="208"/>
      <c r="PQY2" s="208"/>
      <c r="PQZ2" s="208"/>
      <c r="PRA2" s="208"/>
      <c r="PRB2" s="208"/>
      <c r="PRC2" s="208"/>
      <c r="PRD2" s="208"/>
      <c r="PRE2" s="208"/>
      <c r="PRF2" s="208"/>
      <c r="PRG2" s="208"/>
      <c r="PRH2" s="208"/>
      <c r="PRI2" s="208"/>
      <c r="PRJ2" s="208"/>
      <c r="PRK2" s="208"/>
      <c r="PRL2" s="208"/>
      <c r="PRM2" s="208"/>
      <c r="PRN2" s="208"/>
      <c r="PRO2" s="208"/>
      <c r="PRP2" s="208"/>
      <c r="PRQ2" s="208"/>
      <c r="PRR2" s="208"/>
      <c r="PRS2" s="208"/>
      <c r="PRT2" s="208"/>
      <c r="PRU2" s="208"/>
      <c r="PRV2" s="208"/>
      <c r="PRW2" s="208"/>
      <c r="PRX2" s="208"/>
      <c r="PRY2" s="208"/>
      <c r="PRZ2" s="208"/>
      <c r="PSA2" s="208"/>
      <c r="PSB2" s="208"/>
      <c r="PSC2" s="208"/>
      <c r="PSD2" s="208"/>
      <c r="PSE2" s="208"/>
      <c r="PSF2" s="208"/>
      <c r="PSG2" s="208"/>
      <c r="PSH2" s="208"/>
      <c r="PSI2" s="208"/>
      <c r="PSJ2" s="208"/>
      <c r="PSK2" s="208"/>
      <c r="PSL2" s="208"/>
      <c r="PSM2" s="208"/>
      <c r="PSN2" s="208"/>
      <c r="PSO2" s="208"/>
      <c r="PSP2" s="208"/>
      <c r="PSQ2" s="208"/>
      <c r="PSR2" s="208"/>
      <c r="PSS2" s="208"/>
      <c r="PST2" s="208"/>
      <c r="PSU2" s="208"/>
      <c r="PSV2" s="208"/>
      <c r="PSW2" s="208"/>
      <c r="PSX2" s="208"/>
      <c r="PSY2" s="208"/>
      <c r="PSZ2" s="208"/>
      <c r="PTA2" s="208"/>
      <c r="PTB2" s="208"/>
      <c r="PTC2" s="208"/>
      <c r="PTD2" s="208"/>
      <c r="PTE2" s="208"/>
      <c r="PTF2" s="208"/>
      <c r="PTG2" s="208"/>
      <c r="PTH2" s="208"/>
      <c r="PTI2" s="208"/>
      <c r="PTJ2" s="208"/>
      <c r="PTK2" s="208"/>
      <c r="PTL2" s="208"/>
      <c r="PTM2" s="208"/>
      <c r="PTN2" s="208"/>
      <c r="PTO2" s="208"/>
      <c r="PTP2" s="208"/>
      <c r="PTQ2" s="208"/>
      <c r="PTR2" s="208"/>
      <c r="PTS2" s="208"/>
      <c r="PTT2" s="208"/>
      <c r="PTU2" s="208"/>
      <c r="PTV2" s="208"/>
      <c r="PTW2" s="208"/>
      <c r="PTX2" s="208"/>
      <c r="PTY2" s="208"/>
      <c r="PTZ2" s="208"/>
      <c r="PUA2" s="208"/>
      <c r="PUB2" s="208"/>
      <c r="PUC2" s="208"/>
      <c r="PUD2" s="208"/>
      <c r="PUE2" s="208"/>
      <c r="PUF2" s="208"/>
      <c r="PUG2" s="208"/>
      <c r="PUH2" s="208"/>
      <c r="PUI2" s="208"/>
      <c r="PUJ2" s="208"/>
      <c r="PUK2" s="208"/>
      <c r="PUL2" s="208"/>
      <c r="PUM2" s="208"/>
      <c r="PUN2" s="208"/>
      <c r="PUO2" s="208"/>
      <c r="PUP2" s="208"/>
      <c r="PUQ2" s="208"/>
      <c r="PUR2" s="208"/>
      <c r="PUS2" s="208"/>
      <c r="PUT2" s="208"/>
      <c r="PUU2" s="208"/>
      <c r="PUV2" s="208"/>
      <c r="PUW2" s="208"/>
      <c r="PUX2" s="208"/>
      <c r="PUY2" s="208"/>
      <c r="PUZ2" s="208"/>
      <c r="PVA2" s="208"/>
      <c r="PVB2" s="208"/>
      <c r="PVC2" s="208"/>
      <c r="PVD2" s="208"/>
      <c r="PVE2" s="208"/>
      <c r="PVF2" s="208"/>
      <c r="PVG2" s="208"/>
      <c r="PVH2" s="208"/>
      <c r="PVI2" s="208"/>
      <c r="PVJ2" s="208"/>
      <c r="PVK2" s="208"/>
      <c r="PVL2" s="208"/>
      <c r="PVM2" s="208"/>
      <c r="PVN2" s="208"/>
      <c r="PVO2" s="208"/>
      <c r="PVP2" s="208"/>
      <c r="PVQ2" s="208"/>
      <c r="PVR2" s="208"/>
      <c r="PVS2" s="208"/>
      <c r="PVT2" s="208"/>
      <c r="PVU2" s="208"/>
      <c r="PVV2" s="208"/>
      <c r="PVW2" s="208"/>
      <c r="PVX2" s="208"/>
      <c r="PVY2" s="208"/>
      <c r="PVZ2" s="208"/>
      <c r="PWA2" s="208"/>
      <c r="PWB2" s="208"/>
      <c r="PWC2" s="208"/>
      <c r="PWD2" s="208"/>
      <c r="PWE2" s="208"/>
      <c r="PWF2" s="208"/>
      <c r="PWG2" s="208"/>
      <c r="PWH2" s="208"/>
      <c r="PWI2" s="208"/>
      <c r="PWJ2" s="208"/>
      <c r="PWK2" s="208"/>
      <c r="PWL2" s="208"/>
      <c r="PWM2" s="208"/>
      <c r="PWN2" s="208"/>
      <c r="PWO2" s="208"/>
      <c r="PWP2" s="208"/>
      <c r="PWQ2" s="208"/>
      <c r="PWR2" s="208"/>
      <c r="PWS2" s="208"/>
      <c r="PWT2" s="208"/>
      <c r="PWU2" s="208"/>
      <c r="PWV2" s="208"/>
      <c r="PWW2" s="208"/>
      <c r="PWX2" s="208"/>
      <c r="PWY2" s="208"/>
      <c r="PWZ2" s="208"/>
      <c r="PXA2" s="208"/>
      <c r="PXB2" s="208"/>
      <c r="PXC2" s="208"/>
      <c r="PXD2" s="208"/>
      <c r="PXE2" s="208"/>
      <c r="PXF2" s="208"/>
      <c r="PXG2" s="208"/>
      <c r="PXH2" s="208"/>
      <c r="PXI2" s="208"/>
      <c r="PXJ2" s="208"/>
      <c r="PXK2" s="208"/>
      <c r="PXL2" s="208"/>
      <c r="PXM2" s="208"/>
      <c r="PXN2" s="208"/>
      <c r="PXO2" s="208"/>
      <c r="PXP2" s="208"/>
      <c r="PXQ2" s="208"/>
      <c r="PXR2" s="208"/>
      <c r="PXS2" s="208"/>
      <c r="PXT2" s="208"/>
      <c r="PXU2" s="208"/>
      <c r="PXV2" s="208"/>
      <c r="PXW2" s="208"/>
      <c r="PXX2" s="208"/>
      <c r="PXY2" s="208"/>
      <c r="PXZ2" s="208"/>
      <c r="PYA2" s="208"/>
      <c r="PYB2" s="208"/>
      <c r="PYC2" s="208"/>
      <c r="PYD2" s="208"/>
      <c r="PYE2" s="208"/>
      <c r="PYF2" s="208"/>
      <c r="PYG2" s="208"/>
      <c r="PYH2" s="208"/>
      <c r="PYI2" s="208"/>
      <c r="PYJ2" s="208"/>
      <c r="PYK2" s="208"/>
      <c r="PYL2" s="208"/>
      <c r="PYM2" s="208"/>
      <c r="PYN2" s="208"/>
      <c r="PYO2" s="208"/>
      <c r="PYP2" s="208"/>
      <c r="PYQ2" s="208"/>
      <c r="PYR2" s="208"/>
      <c r="PYS2" s="208"/>
      <c r="PYT2" s="208"/>
      <c r="PYU2" s="208"/>
      <c r="PYV2" s="208"/>
      <c r="PYW2" s="208"/>
      <c r="PYX2" s="208"/>
      <c r="PYY2" s="208"/>
      <c r="PYZ2" s="208"/>
      <c r="PZA2" s="208"/>
      <c r="PZB2" s="208"/>
      <c r="PZC2" s="208"/>
      <c r="PZD2" s="208"/>
      <c r="PZE2" s="208"/>
      <c r="PZF2" s="208"/>
      <c r="PZG2" s="208"/>
      <c r="PZH2" s="208"/>
      <c r="PZI2" s="208"/>
      <c r="PZJ2" s="208"/>
      <c r="PZK2" s="208"/>
      <c r="PZL2" s="208"/>
      <c r="PZM2" s="208"/>
      <c r="PZN2" s="208"/>
      <c r="PZO2" s="208"/>
      <c r="PZP2" s="208"/>
      <c r="PZQ2" s="208"/>
      <c r="PZR2" s="208"/>
      <c r="PZS2" s="208"/>
      <c r="PZT2" s="208"/>
      <c r="PZU2" s="208"/>
      <c r="PZV2" s="208"/>
      <c r="PZW2" s="208"/>
      <c r="PZX2" s="208"/>
      <c r="PZY2" s="208"/>
      <c r="PZZ2" s="208"/>
      <c r="QAA2" s="208"/>
      <c r="QAB2" s="208"/>
      <c r="QAC2" s="208"/>
      <c r="QAD2" s="208"/>
      <c r="QAE2" s="208"/>
      <c r="QAF2" s="208"/>
      <c r="QAG2" s="208"/>
      <c r="QAH2" s="208"/>
      <c r="QAI2" s="208"/>
      <c r="QAJ2" s="208"/>
      <c r="QAK2" s="208"/>
      <c r="QAL2" s="208"/>
      <c r="QAM2" s="208"/>
      <c r="QAN2" s="208"/>
      <c r="QAO2" s="208"/>
      <c r="QAP2" s="208"/>
      <c r="QAQ2" s="208"/>
      <c r="QAR2" s="208"/>
      <c r="QAS2" s="208"/>
      <c r="QAT2" s="208"/>
      <c r="QAU2" s="208"/>
      <c r="QAV2" s="208"/>
      <c r="QAW2" s="208"/>
      <c r="QAX2" s="208"/>
      <c r="QAY2" s="208"/>
      <c r="QAZ2" s="208"/>
      <c r="QBA2" s="208"/>
      <c r="QBB2" s="208"/>
      <c r="QBC2" s="208"/>
      <c r="QBD2" s="208"/>
      <c r="QBE2" s="208"/>
      <c r="QBF2" s="208"/>
      <c r="QBG2" s="208"/>
      <c r="QBH2" s="208"/>
      <c r="QBI2" s="208"/>
      <c r="QBJ2" s="208"/>
      <c r="QBK2" s="208"/>
      <c r="QBL2" s="208"/>
      <c r="QBM2" s="208"/>
      <c r="QBN2" s="208"/>
      <c r="QBO2" s="208"/>
      <c r="QBP2" s="208"/>
      <c r="QBQ2" s="208"/>
      <c r="QBR2" s="208"/>
      <c r="QBS2" s="208"/>
      <c r="QBT2" s="208"/>
      <c r="QBU2" s="208"/>
      <c r="QBV2" s="208"/>
      <c r="QBW2" s="208"/>
      <c r="QBX2" s="208"/>
      <c r="QBY2" s="208"/>
      <c r="QBZ2" s="208"/>
      <c r="QCA2" s="208"/>
      <c r="QCB2" s="208"/>
      <c r="QCC2" s="208"/>
      <c r="QCD2" s="208"/>
      <c r="QCE2" s="208"/>
      <c r="QCF2" s="208"/>
      <c r="QCG2" s="208"/>
      <c r="QCH2" s="208"/>
      <c r="QCI2" s="208"/>
      <c r="QCJ2" s="208"/>
      <c r="QCK2" s="208"/>
      <c r="QCL2" s="208"/>
      <c r="QCM2" s="208"/>
      <c r="QCN2" s="208"/>
      <c r="QCO2" s="208"/>
      <c r="QCP2" s="208"/>
      <c r="QCQ2" s="208"/>
      <c r="QCR2" s="208"/>
      <c r="QCS2" s="208"/>
      <c r="QCT2" s="208"/>
      <c r="QCU2" s="208"/>
      <c r="QCV2" s="208"/>
      <c r="QCW2" s="208"/>
      <c r="QCX2" s="208"/>
      <c r="QCY2" s="208"/>
      <c r="QCZ2" s="208"/>
      <c r="QDA2" s="208"/>
      <c r="QDB2" s="208"/>
      <c r="QDC2" s="208"/>
      <c r="QDD2" s="208"/>
      <c r="QDE2" s="208"/>
      <c r="QDF2" s="208"/>
      <c r="QDG2" s="208"/>
      <c r="QDH2" s="208"/>
      <c r="QDI2" s="208"/>
      <c r="QDJ2" s="208"/>
      <c r="QDK2" s="208"/>
      <c r="QDL2" s="208"/>
      <c r="QDM2" s="208"/>
      <c r="QDN2" s="208"/>
      <c r="QDO2" s="208"/>
      <c r="QDP2" s="208"/>
      <c r="QDQ2" s="208"/>
      <c r="QDR2" s="208"/>
      <c r="QDS2" s="208"/>
      <c r="QDT2" s="208"/>
      <c r="QDU2" s="208"/>
      <c r="QDV2" s="208"/>
      <c r="QDW2" s="208"/>
      <c r="QDX2" s="208"/>
      <c r="QDY2" s="208"/>
      <c r="QDZ2" s="208"/>
      <c r="QEA2" s="208"/>
      <c r="QEB2" s="208"/>
      <c r="QEC2" s="208"/>
      <c r="QED2" s="208"/>
      <c r="QEE2" s="208"/>
      <c r="QEF2" s="208"/>
      <c r="QEG2" s="208"/>
      <c r="QEH2" s="208"/>
      <c r="QEI2" s="208"/>
      <c r="QEJ2" s="208"/>
      <c r="QEK2" s="208"/>
      <c r="QEL2" s="208"/>
      <c r="QEM2" s="208"/>
      <c r="QEN2" s="208"/>
      <c r="QEO2" s="208"/>
      <c r="QEP2" s="208"/>
      <c r="QEQ2" s="208"/>
      <c r="QER2" s="208"/>
      <c r="QES2" s="208"/>
      <c r="QET2" s="208"/>
      <c r="QEU2" s="208"/>
      <c r="QEV2" s="208"/>
      <c r="QEW2" s="208"/>
      <c r="QEX2" s="208"/>
      <c r="QEY2" s="208"/>
      <c r="QEZ2" s="208"/>
      <c r="QFA2" s="208"/>
      <c r="QFB2" s="208"/>
      <c r="QFC2" s="208"/>
      <c r="QFD2" s="208"/>
      <c r="QFE2" s="208"/>
      <c r="QFF2" s="208"/>
      <c r="QFG2" s="208"/>
      <c r="QFH2" s="208"/>
      <c r="QFI2" s="208"/>
      <c r="QFJ2" s="208"/>
      <c r="QFK2" s="208"/>
      <c r="QFL2" s="208"/>
      <c r="QFM2" s="208"/>
      <c r="QFN2" s="208"/>
      <c r="QFO2" s="208"/>
      <c r="QFP2" s="208"/>
      <c r="QFQ2" s="208"/>
      <c r="QFR2" s="208"/>
      <c r="QFS2" s="208"/>
      <c r="QFT2" s="208"/>
      <c r="QFU2" s="208"/>
      <c r="QFV2" s="208"/>
      <c r="QFW2" s="208"/>
      <c r="QFX2" s="208"/>
      <c r="QFY2" s="208"/>
      <c r="QFZ2" s="208"/>
      <c r="QGA2" s="208"/>
      <c r="QGB2" s="208"/>
      <c r="QGC2" s="208"/>
      <c r="QGD2" s="208"/>
      <c r="QGE2" s="208"/>
      <c r="QGF2" s="208"/>
      <c r="QGG2" s="208"/>
      <c r="QGH2" s="208"/>
      <c r="QGI2" s="208"/>
      <c r="QGJ2" s="208"/>
      <c r="QGK2" s="208"/>
      <c r="QGL2" s="208"/>
      <c r="QGM2" s="208"/>
      <c r="QGN2" s="208"/>
      <c r="QGO2" s="208"/>
      <c r="QGP2" s="208"/>
      <c r="QGQ2" s="208"/>
      <c r="QGR2" s="208"/>
      <c r="QGS2" s="208"/>
      <c r="QGT2" s="208"/>
      <c r="QGU2" s="208"/>
      <c r="QGV2" s="208"/>
      <c r="QGW2" s="208"/>
      <c r="QGX2" s="208"/>
      <c r="QGY2" s="208"/>
      <c r="QGZ2" s="208"/>
      <c r="QHA2" s="208"/>
      <c r="QHB2" s="208"/>
      <c r="QHC2" s="208"/>
      <c r="QHD2" s="208"/>
      <c r="QHE2" s="208"/>
      <c r="QHF2" s="208"/>
      <c r="QHG2" s="208"/>
      <c r="QHH2" s="208"/>
      <c r="QHI2" s="208"/>
      <c r="QHJ2" s="208"/>
      <c r="QHK2" s="208"/>
      <c r="QHL2" s="208"/>
      <c r="QHM2" s="208"/>
      <c r="QHN2" s="208"/>
      <c r="QHO2" s="208"/>
      <c r="QHP2" s="208"/>
      <c r="QHQ2" s="208"/>
      <c r="QHR2" s="208"/>
      <c r="QHS2" s="208"/>
      <c r="QHT2" s="208"/>
      <c r="QHU2" s="208"/>
      <c r="QHV2" s="208"/>
      <c r="QHW2" s="208"/>
      <c r="QHX2" s="208"/>
      <c r="QHY2" s="208"/>
      <c r="QHZ2" s="208"/>
      <c r="QIA2" s="208"/>
      <c r="QIB2" s="208"/>
      <c r="QIC2" s="208"/>
      <c r="QID2" s="208"/>
      <c r="QIE2" s="208"/>
      <c r="QIF2" s="208"/>
      <c r="QIG2" s="208"/>
      <c r="QIH2" s="208"/>
      <c r="QII2" s="208"/>
      <c r="QIJ2" s="208"/>
      <c r="QIK2" s="208"/>
      <c r="QIL2" s="208"/>
      <c r="QIM2" s="208"/>
      <c r="QIN2" s="208"/>
      <c r="QIO2" s="208"/>
      <c r="QIP2" s="208"/>
      <c r="QIQ2" s="208"/>
      <c r="QIR2" s="208"/>
      <c r="QIS2" s="208"/>
      <c r="QIT2" s="208"/>
      <c r="QIU2" s="208"/>
      <c r="QIV2" s="208"/>
      <c r="QIW2" s="208"/>
      <c r="QIX2" s="208"/>
      <c r="QIY2" s="208"/>
      <c r="QIZ2" s="208"/>
      <c r="QJA2" s="208"/>
      <c r="QJB2" s="208"/>
      <c r="QJC2" s="208"/>
      <c r="QJD2" s="208"/>
      <c r="QJE2" s="208"/>
      <c r="QJF2" s="208"/>
      <c r="QJG2" s="208"/>
      <c r="QJH2" s="208"/>
      <c r="QJI2" s="208"/>
      <c r="QJJ2" s="208"/>
      <c r="QJK2" s="208"/>
      <c r="QJL2" s="208"/>
      <c r="QJM2" s="208"/>
      <c r="QJN2" s="208"/>
      <c r="QJO2" s="208"/>
      <c r="QJP2" s="208"/>
      <c r="QJQ2" s="208"/>
      <c r="QJR2" s="208"/>
      <c r="QJS2" s="208"/>
      <c r="QJT2" s="208"/>
      <c r="QJU2" s="208"/>
      <c r="QJV2" s="208"/>
      <c r="QJW2" s="208"/>
      <c r="QJX2" s="208"/>
      <c r="QJY2" s="208"/>
      <c r="QJZ2" s="208"/>
      <c r="QKA2" s="208"/>
      <c r="QKB2" s="208"/>
      <c r="QKC2" s="208"/>
      <c r="QKD2" s="208"/>
      <c r="QKE2" s="208"/>
      <c r="QKF2" s="208"/>
      <c r="QKG2" s="208"/>
      <c r="QKH2" s="208"/>
      <c r="QKI2" s="208"/>
      <c r="QKJ2" s="208"/>
      <c r="QKK2" s="208"/>
      <c r="QKL2" s="208"/>
      <c r="QKM2" s="208"/>
      <c r="QKN2" s="208"/>
      <c r="QKO2" s="208"/>
      <c r="QKP2" s="208"/>
      <c r="QKQ2" s="208"/>
      <c r="QKR2" s="208"/>
      <c r="QKS2" s="208"/>
      <c r="QKT2" s="208"/>
      <c r="QKU2" s="208"/>
      <c r="QKV2" s="208"/>
      <c r="QKW2" s="208"/>
      <c r="QKX2" s="208"/>
      <c r="QKY2" s="208"/>
      <c r="QKZ2" s="208"/>
      <c r="QLA2" s="208"/>
      <c r="QLB2" s="208"/>
      <c r="QLC2" s="208"/>
      <c r="QLD2" s="208"/>
      <c r="QLE2" s="208"/>
      <c r="QLF2" s="208"/>
      <c r="QLG2" s="208"/>
      <c r="QLH2" s="208"/>
      <c r="QLI2" s="208"/>
      <c r="QLJ2" s="208"/>
      <c r="QLK2" s="208"/>
      <c r="QLL2" s="208"/>
      <c r="QLM2" s="208"/>
      <c r="QLN2" s="208"/>
      <c r="QLO2" s="208"/>
      <c r="QLP2" s="208"/>
      <c r="QLQ2" s="208"/>
      <c r="QLR2" s="208"/>
      <c r="QLS2" s="208"/>
      <c r="QLT2" s="208"/>
      <c r="QLU2" s="208"/>
      <c r="QLV2" s="208"/>
      <c r="QLW2" s="208"/>
      <c r="QLX2" s="208"/>
      <c r="QLY2" s="208"/>
      <c r="QLZ2" s="208"/>
      <c r="QMA2" s="208"/>
      <c r="QMB2" s="208"/>
      <c r="QMC2" s="208"/>
      <c r="QMD2" s="208"/>
      <c r="QME2" s="208"/>
      <c r="QMF2" s="208"/>
      <c r="QMG2" s="208"/>
      <c r="QMH2" s="208"/>
      <c r="QMI2" s="208"/>
      <c r="QMJ2" s="208"/>
      <c r="QMK2" s="208"/>
      <c r="QML2" s="208"/>
      <c r="QMM2" s="208"/>
      <c r="QMN2" s="208"/>
      <c r="QMO2" s="208"/>
      <c r="QMP2" s="208"/>
      <c r="QMQ2" s="208"/>
      <c r="QMR2" s="208"/>
      <c r="QMS2" s="208"/>
      <c r="QMT2" s="208"/>
      <c r="QMU2" s="208"/>
      <c r="QMV2" s="208"/>
      <c r="QMW2" s="208"/>
      <c r="QMX2" s="208"/>
      <c r="QMY2" s="208"/>
      <c r="QMZ2" s="208"/>
      <c r="QNA2" s="208"/>
      <c r="QNB2" s="208"/>
      <c r="QNC2" s="208"/>
      <c r="QND2" s="208"/>
      <c r="QNE2" s="208"/>
      <c r="QNF2" s="208"/>
      <c r="QNG2" s="208"/>
      <c r="QNH2" s="208"/>
      <c r="QNI2" s="208"/>
      <c r="QNJ2" s="208"/>
      <c r="QNK2" s="208"/>
      <c r="QNL2" s="208"/>
      <c r="QNM2" s="208"/>
      <c r="QNN2" s="208"/>
      <c r="QNO2" s="208"/>
      <c r="QNP2" s="208"/>
      <c r="QNQ2" s="208"/>
      <c r="QNR2" s="208"/>
      <c r="QNS2" s="208"/>
      <c r="QNT2" s="208"/>
      <c r="QNU2" s="208"/>
      <c r="QNV2" s="208"/>
      <c r="QNW2" s="208"/>
      <c r="QNX2" s="208"/>
      <c r="QNY2" s="208"/>
      <c r="QNZ2" s="208"/>
      <c r="QOA2" s="208"/>
      <c r="QOB2" s="208"/>
      <c r="QOC2" s="208"/>
      <c r="QOD2" s="208"/>
      <c r="QOE2" s="208"/>
      <c r="QOF2" s="208"/>
      <c r="QOG2" s="208"/>
      <c r="QOH2" s="208"/>
      <c r="QOI2" s="208"/>
      <c r="QOJ2" s="208"/>
      <c r="QOK2" s="208"/>
      <c r="QOL2" s="208"/>
      <c r="QOM2" s="208"/>
      <c r="QON2" s="208"/>
      <c r="QOO2" s="208"/>
      <c r="QOP2" s="208"/>
      <c r="QOQ2" s="208"/>
      <c r="QOR2" s="208"/>
      <c r="QOS2" s="208"/>
      <c r="QOT2" s="208"/>
      <c r="QOU2" s="208"/>
      <c r="QOV2" s="208"/>
      <c r="QOW2" s="208"/>
      <c r="QOX2" s="208"/>
      <c r="QOY2" s="208"/>
      <c r="QOZ2" s="208"/>
      <c r="QPA2" s="208"/>
      <c r="QPB2" s="208"/>
      <c r="QPC2" s="208"/>
      <c r="QPD2" s="208"/>
      <c r="QPE2" s="208"/>
      <c r="QPF2" s="208"/>
      <c r="QPG2" s="208"/>
      <c r="QPH2" s="208"/>
      <c r="QPI2" s="208"/>
      <c r="QPJ2" s="208"/>
      <c r="QPK2" s="208"/>
      <c r="QPL2" s="208"/>
      <c r="QPM2" s="208"/>
      <c r="QPN2" s="208"/>
      <c r="QPO2" s="208"/>
      <c r="QPP2" s="208"/>
      <c r="QPQ2" s="208"/>
      <c r="QPR2" s="208"/>
      <c r="QPS2" s="208"/>
      <c r="QPT2" s="208"/>
      <c r="QPU2" s="208"/>
      <c r="QPV2" s="208"/>
      <c r="QPW2" s="208"/>
      <c r="QPX2" s="208"/>
      <c r="QPY2" s="208"/>
      <c r="QPZ2" s="208"/>
      <c r="QQA2" s="208"/>
      <c r="QQB2" s="208"/>
      <c r="QQC2" s="208"/>
      <c r="QQD2" s="208"/>
      <c r="QQE2" s="208"/>
      <c r="QQF2" s="208"/>
      <c r="QQG2" s="208"/>
      <c r="QQH2" s="208"/>
      <c r="QQI2" s="208"/>
      <c r="QQJ2" s="208"/>
      <c r="QQK2" s="208"/>
      <c r="QQL2" s="208"/>
      <c r="QQM2" s="208"/>
      <c r="QQN2" s="208"/>
      <c r="QQO2" s="208"/>
      <c r="QQP2" s="208"/>
      <c r="QQQ2" s="208"/>
      <c r="QQR2" s="208"/>
      <c r="QQS2" s="208"/>
      <c r="QQT2" s="208"/>
      <c r="QQU2" s="208"/>
      <c r="QQV2" s="208"/>
      <c r="QQW2" s="208"/>
      <c r="QQX2" s="208"/>
      <c r="QQY2" s="208"/>
      <c r="QQZ2" s="208"/>
      <c r="QRA2" s="208"/>
      <c r="QRB2" s="208"/>
      <c r="QRC2" s="208"/>
      <c r="QRD2" s="208"/>
      <c r="QRE2" s="208"/>
      <c r="QRF2" s="208"/>
      <c r="QRG2" s="208"/>
      <c r="QRH2" s="208"/>
      <c r="QRI2" s="208"/>
      <c r="QRJ2" s="208"/>
      <c r="QRK2" s="208"/>
      <c r="QRL2" s="208"/>
      <c r="QRM2" s="208"/>
      <c r="QRN2" s="208"/>
      <c r="QRO2" s="208"/>
      <c r="QRP2" s="208"/>
      <c r="QRQ2" s="208"/>
      <c r="QRR2" s="208"/>
      <c r="QRS2" s="208"/>
      <c r="QRT2" s="208"/>
      <c r="QRU2" s="208"/>
      <c r="QRV2" s="208"/>
      <c r="QRW2" s="208"/>
      <c r="QRX2" s="208"/>
      <c r="QRY2" s="208"/>
      <c r="QRZ2" s="208"/>
      <c r="QSA2" s="208"/>
      <c r="QSB2" s="208"/>
      <c r="QSC2" s="208"/>
      <c r="QSD2" s="208"/>
      <c r="QSE2" s="208"/>
      <c r="QSF2" s="208"/>
      <c r="QSG2" s="208"/>
      <c r="QSH2" s="208"/>
      <c r="QSI2" s="208"/>
      <c r="QSJ2" s="208"/>
      <c r="QSK2" s="208"/>
      <c r="QSL2" s="208"/>
      <c r="QSM2" s="208"/>
      <c r="QSN2" s="208"/>
      <c r="QSO2" s="208"/>
      <c r="QSP2" s="208"/>
      <c r="QSQ2" s="208"/>
      <c r="QSR2" s="208"/>
      <c r="QSS2" s="208"/>
      <c r="QST2" s="208"/>
      <c r="QSU2" s="208"/>
      <c r="QSV2" s="208"/>
      <c r="QSW2" s="208"/>
      <c r="QSX2" s="208"/>
      <c r="QSY2" s="208"/>
      <c r="QSZ2" s="208"/>
      <c r="QTA2" s="208"/>
      <c r="QTB2" s="208"/>
      <c r="QTC2" s="208"/>
      <c r="QTD2" s="208"/>
      <c r="QTE2" s="208"/>
      <c r="QTF2" s="208"/>
      <c r="QTG2" s="208"/>
      <c r="QTH2" s="208"/>
      <c r="QTI2" s="208"/>
      <c r="QTJ2" s="208"/>
      <c r="QTK2" s="208"/>
      <c r="QTL2" s="208"/>
      <c r="QTM2" s="208"/>
      <c r="QTN2" s="208"/>
      <c r="QTO2" s="208"/>
      <c r="QTP2" s="208"/>
      <c r="QTQ2" s="208"/>
      <c r="QTR2" s="208"/>
      <c r="QTS2" s="208"/>
      <c r="QTT2" s="208"/>
      <c r="QTU2" s="208"/>
      <c r="QTV2" s="208"/>
      <c r="QTW2" s="208"/>
      <c r="QTX2" s="208"/>
      <c r="QTY2" s="208"/>
      <c r="QTZ2" s="208"/>
      <c r="QUA2" s="208"/>
      <c r="QUB2" s="208"/>
      <c r="QUC2" s="208"/>
      <c r="QUD2" s="208"/>
      <c r="QUE2" s="208"/>
      <c r="QUF2" s="208"/>
      <c r="QUG2" s="208"/>
      <c r="QUH2" s="208"/>
      <c r="QUI2" s="208"/>
      <c r="QUJ2" s="208"/>
      <c r="QUK2" s="208"/>
      <c r="QUL2" s="208"/>
      <c r="QUM2" s="208"/>
      <c r="QUN2" s="208"/>
      <c r="QUO2" s="208"/>
      <c r="QUP2" s="208"/>
      <c r="QUQ2" s="208"/>
      <c r="QUR2" s="208"/>
      <c r="QUS2" s="208"/>
      <c r="QUT2" s="208"/>
      <c r="QUU2" s="208"/>
      <c r="QUV2" s="208"/>
      <c r="QUW2" s="208"/>
      <c r="QUX2" s="208"/>
      <c r="QUY2" s="208"/>
      <c r="QUZ2" s="208"/>
      <c r="QVA2" s="208"/>
      <c r="QVB2" s="208"/>
      <c r="QVC2" s="208"/>
      <c r="QVD2" s="208"/>
      <c r="QVE2" s="208"/>
      <c r="QVF2" s="208"/>
      <c r="QVG2" s="208"/>
      <c r="QVH2" s="208"/>
      <c r="QVI2" s="208"/>
      <c r="QVJ2" s="208"/>
      <c r="QVK2" s="208"/>
      <c r="QVL2" s="208"/>
      <c r="QVM2" s="208"/>
      <c r="QVN2" s="208"/>
      <c r="QVO2" s="208"/>
      <c r="QVP2" s="208"/>
      <c r="QVQ2" s="208"/>
      <c r="QVR2" s="208"/>
      <c r="QVS2" s="208"/>
      <c r="QVT2" s="208"/>
      <c r="QVU2" s="208"/>
      <c r="QVV2" s="208"/>
      <c r="QVW2" s="208"/>
      <c r="QVX2" s="208"/>
      <c r="QVY2" s="208"/>
      <c r="QVZ2" s="208"/>
      <c r="QWA2" s="208"/>
      <c r="QWB2" s="208"/>
      <c r="QWC2" s="208"/>
      <c r="QWD2" s="208"/>
      <c r="QWE2" s="208"/>
      <c r="QWF2" s="208"/>
      <c r="QWG2" s="208"/>
      <c r="QWH2" s="208"/>
      <c r="QWI2" s="208"/>
      <c r="QWJ2" s="208"/>
      <c r="QWK2" s="208"/>
      <c r="QWL2" s="208"/>
      <c r="QWM2" s="208"/>
      <c r="QWN2" s="208"/>
      <c r="QWO2" s="208"/>
      <c r="QWP2" s="208"/>
      <c r="QWQ2" s="208"/>
      <c r="QWR2" s="208"/>
      <c r="QWS2" s="208"/>
      <c r="QWT2" s="208"/>
      <c r="QWU2" s="208"/>
      <c r="QWV2" s="208"/>
      <c r="QWW2" s="208"/>
      <c r="QWX2" s="208"/>
      <c r="QWY2" s="208"/>
      <c r="QWZ2" s="208"/>
      <c r="QXA2" s="208"/>
      <c r="QXB2" s="208"/>
      <c r="QXC2" s="208"/>
      <c r="QXD2" s="208"/>
      <c r="QXE2" s="208"/>
      <c r="QXF2" s="208"/>
      <c r="QXG2" s="208"/>
      <c r="QXH2" s="208"/>
      <c r="QXI2" s="208"/>
      <c r="QXJ2" s="208"/>
      <c r="QXK2" s="208"/>
      <c r="QXL2" s="208"/>
      <c r="QXM2" s="208"/>
      <c r="QXN2" s="208"/>
      <c r="QXO2" s="208"/>
      <c r="QXP2" s="208"/>
      <c r="QXQ2" s="208"/>
      <c r="QXR2" s="208"/>
      <c r="QXS2" s="208"/>
      <c r="QXT2" s="208"/>
      <c r="QXU2" s="208"/>
      <c r="QXV2" s="208"/>
      <c r="QXW2" s="208"/>
      <c r="QXX2" s="208"/>
      <c r="QXY2" s="208"/>
      <c r="QXZ2" s="208"/>
      <c r="QYA2" s="208"/>
      <c r="QYB2" s="208"/>
      <c r="QYC2" s="208"/>
      <c r="QYD2" s="208"/>
      <c r="QYE2" s="208"/>
      <c r="QYF2" s="208"/>
      <c r="QYG2" s="208"/>
      <c r="QYH2" s="208"/>
      <c r="QYI2" s="208"/>
      <c r="QYJ2" s="208"/>
      <c r="QYK2" s="208"/>
      <c r="QYL2" s="208"/>
      <c r="QYM2" s="208"/>
      <c r="QYN2" s="208"/>
      <c r="QYO2" s="208"/>
      <c r="QYP2" s="208"/>
      <c r="QYQ2" s="208"/>
      <c r="QYR2" s="208"/>
      <c r="QYS2" s="208"/>
      <c r="QYT2" s="208"/>
      <c r="QYU2" s="208"/>
      <c r="QYV2" s="208"/>
      <c r="QYW2" s="208"/>
      <c r="QYX2" s="208"/>
      <c r="QYY2" s="208"/>
      <c r="QYZ2" s="208"/>
      <c r="QZA2" s="208"/>
      <c r="QZB2" s="208"/>
      <c r="QZC2" s="208"/>
      <c r="QZD2" s="208"/>
      <c r="QZE2" s="208"/>
      <c r="QZF2" s="208"/>
      <c r="QZG2" s="208"/>
      <c r="QZH2" s="208"/>
      <c r="QZI2" s="208"/>
      <c r="QZJ2" s="208"/>
      <c r="QZK2" s="208"/>
      <c r="QZL2" s="208"/>
      <c r="QZM2" s="208"/>
      <c r="QZN2" s="208"/>
      <c r="QZO2" s="208"/>
      <c r="QZP2" s="208"/>
      <c r="QZQ2" s="208"/>
      <c r="QZR2" s="208"/>
      <c r="QZS2" s="208"/>
      <c r="QZT2" s="208"/>
      <c r="QZU2" s="208"/>
      <c r="QZV2" s="208"/>
      <c r="QZW2" s="208"/>
      <c r="QZX2" s="208"/>
      <c r="QZY2" s="208"/>
      <c r="QZZ2" s="208"/>
      <c r="RAA2" s="208"/>
      <c r="RAB2" s="208"/>
      <c r="RAC2" s="208"/>
      <c r="RAD2" s="208"/>
      <c r="RAE2" s="208"/>
      <c r="RAF2" s="208"/>
      <c r="RAG2" s="208"/>
      <c r="RAH2" s="208"/>
      <c r="RAI2" s="208"/>
      <c r="RAJ2" s="208"/>
      <c r="RAK2" s="208"/>
      <c r="RAL2" s="208"/>
      <c r="RAM2" s="208"/>
      <c r="RAN2" s="208"/>
      <c r="RAO2" s="208"/>
      <c r="RAP2" s="208"/>
      <c r="RAQ2" s="208"/>
      <c r="RAR2" s="208"/>
      <c r="RAS2" s="208"/>
      <c r="RAT2" s="208"/>
      <c r="RAU2" s="208"/>
      <c r="RAV2" s="208"/>
      <c r="RAW2" s="208"/>
      <c r="RAX2" s="208"/>
      <c r="RAY2" s="208"/>
      <c r="RAZ2" s="208"/>
      <c r="RBA2" s="208"/>
      <c r="RBB2" s="208"/>
      <c r="RBC2" s="208"/>
      <c r="RBD2" s="208"/>
      <c r="RBE2" s="208"/>
      <c r="RBF2" s="208"/>
      <c r="RBG2" s="208"/>
      <c r="RBH2" s="208"/>
      <c r="RBI2" s="208"/>
      <c r="RBJ2" s="208"/>
      <c r="RBK2" s="208"/>
      <c r="RBL2" s="208"/>
      <c r="RBM2" s="208"/>
      <c r="RBN2" s="208"/>
      <c r="RBO2" s="208"/>
      <c r="RBP2" s="208"/>
      <c r="RBQ2" s="208"/>
      <c r="RBR2" s="208"/>
      <c r="RBS2" s="208"/>
      <c r="RBT2" s="208"/>
      <c r="RBU2" s="208"/>
      <c r="RBV2" s="208"/>
      <c r="RBW2" s="208"/>
      <c r="RBX2" s="208"/>
      <c r="RBY2" s="208"/>
      <c r="RBZ2" s="208"/>
      <c r="RCA2" s="208"/>
      <c r="RCB2" s="208"/>
      <c r="RCC2" s="208"/>
      <c r="RCD2" s="208"/>
      <c r="RCE2" s="208"/>
      <c r="RCF2" s="208"/>
      <c r="RCG2" s="208"/>
      <c r="RCH2" s="208"/>
      <c r="RCI2" s="208"/>
      <c r="RCJ2" s="208"/>
      <c r="RCK2" s="208"/>
      <c r="RCL2" s="208"/>
      <c r="RCM2" s="208"/>
      <c r="RCN2" s="208"/>
      <c r="RCO2" s="208"/>
      <c r="RCP2" s="208"/>
      <c r="RCQ2" s="208"/>
      <c r="RCR2" s="208"/>
      <c r="RCS2" s="208"/>
      <c r="RCT2" s="208"/>
      <c r="RCU2" s="208"/>
      <c r="RCV2" s="208"/>
      <c r="RCW2" s="208"/>
      <c r="RCX2" s="208"/>
      <c r="RCY2" s="208"/>
      <c r="RCZ2" s="208"/>
      <c r="RDA2" s="208"/>
      <c r="RDB2" s="208"/>
      <c r="RDC2" s="208"/>
      <c r="RDD2" s="208"/>
      <c r="RDE2" s="208"/>
      <c r="RDF2" s="208"/>
      <c r="RDG2" s="208"/>
      <c r="RDH2" s="208"/>
      <c r="RDI2" s="208"/>
      <c r="RDJ2" s="208"/>
      <c r="RDK2" s="208"/>
      <c r="RDL2" s="208"/>
      <c r="RDM2" s="208"/>
      <c r="RDN2" s="208"/>
      <c r="RDO2" s="208"/>
      <c r="RDP2" s="208"/>
      <c r="RDQ2" s="208"/>
      <c r="RDR2" s="208"/>
      <c r="RDS2" s="208"/>
      <c r="RDT2" s="208"/>
      <c r="RDU2" s="208"/>
      <c r="RDV2" s="208"/>
      <c r="RDW2" s="208"/>
      <c r="RDX2" s="208"/>
      <c r="RDY2" s="208"/>
      <c r="RDZ2" s="208"/>
      <c r="REA2" s="208"/>
      <c r="REB2" s="208"/>
      <c r="REC2" s="208"/>
      <c r="RED2" s="208"/>
      <c r="REE2" s="208"/>
      <c r="REF2" s="208"/>
      <c r="REG2" s="208"/>
      <c r="REH2" s="208"/>
      <c r="REI2" s="208"/>
      <c r="REJ2" s="208"/>
      <c r="REK2" s="208"/>
      <c r="REL2" s="208"/>
      <c r="REM2" s="208"/>
      <c r="REN2" s="208"/>
      <c r="REO2" s="208"/>
      <c r="REP2" s="208"/>
      <c r="REQ2" s="208"/>
      <c r="RER2" s="208"/>
      <c r="RES2" s="208"/>
      <c r="RET2" s="208"/>
      <c r="REU2" s="208"/>
      <c r="REV2" s="208"/>
      <c r="REW2" s="208"/>
      <c r="REX2" s="208"/>
      <c r="REY2" s="208"/>
      <c r="REZ2" s="208"/>
      <c r="RFA2" s="208"/>
      <c r="RFB2" s="208"/>
      <c r="RFC2" s="208"/>
      <c r="RFD2" s="208"/>
      <c r="RFE2" s="208"/>
      <c r="RFF2" s="208"/>
      <c r="RFG2" s="208"/>
      <c r="RFH2" s="208"/>
      <c r="RFI2" s="208"/>
      <c r="RFJ2" s="208"/>
      <c r="RFK2" s="208"/>
      <c r="RFL2" s="208"/>
      <c r="RFM2" s="208"/>
      <c r="RFN2" s="208"/>
      <c r="RFO2" s="208"/>
      <c r="RFP2" s="208"/>
      <c r="RFQ2" s="208"/>
      <c r="RFR2" s="208"/>
      <c r="RFS2" s="208"/>
      <c r="RFT2" s="208"/>
      <c r="RFU2" s="208"/>
      <c r="RFV2" s="208"/>
      <c r="RFW2" s="208"/>
      <c r="RFX2" s="208"/>
      <c r="RFY2" s="208"/>
      <c r="RFZ2" s="208"/>
      <c r="RGA2" s="208"/>
      <c r="RGB2" s="208"/>
      <c r="RGC2" s="208"/>
      <c r="RGD2" s="208"/>
      <c r="RGE2" s="208"/>
      <c r="RGF2" s="208"/>
      <c r="RGG2" s="208"/>
      <c r="RGH2" s="208"/>
      <c r="RGI2" s="208"/>
      <c r="RGJ2" s="208"/>
      <c r="RGK2" s="208"/>
      <c r="RGL2" s="208"/>
      <c r="RGM2" s="208"/>
      <c r="RGN2" s="208"/>
      <c r="RGO2" s="208"/>
      <c r="RGP2" s="208"/>
      <c r="RGQ2" s="208"/>
      <c r="RGR2" s="208"/>
      <c r="RGS2" s="208"/>
      <c r="RGT2" s="208"/>
      <c r="RGU2" s="208"/>
      <c r="RGV2" s="208"/>
      <c r="RGW2" s="208"/>
      <c r="RGX2" s="208"/>
      <c r="RGY2" s="208"/>
      <c r="RGZ2" s="208"/>
      <c r="RHA2" s="208"/>
      <c r="RHB2" s="208"/>
      <c r="RHC2" s="208"/>
      <c r="RHD2" s="208"/>
      <c r="RHE2" s="208"/>
      <c r="RHF2" s="208"/>
      <c r="RHG2" s="208"/>
      <c r="RHH2" s="208"/>
      <c r="RHI2" s="208"/>
      <c r="RHJ2" s="208"/>
      <c r="RHK2" s="208"/>
      <c r="RHL2" s="208"/>
      <c r="RHM2" s="208"/>
      <c r="RHN2" s="208"/>
      <c r="RHO2" s="208"/>
      <c r="RHP2" s="208"/>
      <c r="RHQ2" s="208"/>
      <c r="RHR2" s="208"/>
      <c r="RHS2" s="208"/>
      <c r="RHT2" s="208"/>
      <c r="RHU2" s="208"/>
      <c r="RHV2" s="208"/>
      <c r="RHW2" s="208"/>
      <c r="RHX2" s="208"/>
      <c r="RHY2" s="208"/>
      <c r="RHZ2" s="208"/>
      <c r="RIA2" s="208"/>
      <c r="RIB2" s="208"/>
      <c r="RIC2" s="208"/>
      <c r="RID2" s="208"/>
      <c r="RIE2" s="208"/>
      <c r="RIF2" s="208"/>
      <c r="RIG2" s="208"/>
      <c r="RIH2" s="208"/>
      <c r="RII2" s="208"/>
      <c r="RIJ2" s="208"/>
      <c r="RIK2" s="208"/>
      <c r="RIL2" s="208"/>
      <c r="RIM2" s="208"/>
      <c r="RIN2" s="208"/>
      <c r="RIO2" s="208"/>
      <c r="RIP2" s="208"/>
      <c r="RIQ2" s="208"/>
      <c r="RIR2" s="208"/>
      <c r="RIS2" s="208"/>
      <c r="RIT2" s="208"/>
      <c r="RIU2" s="208"/>
      <c r="RIV2" s="208"/>
      <c r="RIW2" s="208"/>
      <c r="RIX2" s="208"/>
      <c r="RIY2" s="208"/>
      <c r="RIZ2" s="208"/>
      <c r="RJA2" s="208"/>
      <c r="RJB2" s="208"/>
      <c r="RJC2" s="208"/>
      <c r="RJD2" s="208"/>
      <c r="RJE2" s="208"/>
      <c r="RJF2" s="208"/>
      <c r="RJG2" s="208"/>
      <c r="RJH2" s="208"/>
      <c r="RJI2" s="208"/>
      <c r="RJJ2" s="208"/>
      <c r="RJK2" s="208"/>
      <c r="RJL2" s="208"/>
      <c r="RJM2" s="208"/>
      <c r="RJN2" s="208"/>
      <c r="RJO2" s="208"/>
      <c r="RJP2" s="208"/>
      <c r="RJQ2" s="208"/>
      <c r="RJR2" s="208"/>
      <c r="RJS2" s="208"/>
      <c r="RJT2" s="208"/>
      <c r="RJU2" s="208"/>
      <c r="RJV2" s="208"/>
      <c r="RJW2" s="208"/>
      <c r="RJX2" s="208"/>
      <c r="RJY2" s="208"/>
      <c r="RJZ2" s="208"/>
      <c r="RKA2" s="208"/>
      <c r="RKB2" s="208"/>
      <c r="RKC2" s="208"/>
      <c r="RKD2" s="208"/>
      <c r="RKE2" s="208"/>
      <c r="RKF2" s="208"/>
      <c r="RKG2" s="208"/>
      <c r="RKH2" s="208"/>
      <c r="RKI2" s="208"/>
      <c r="RKJ2" s="208"/>
      <c r="RKK2" s="208"/>
      <c r="RKL2" s="208"/>
      <c r="RKM2" s="208"/>
      <c r="RKN2" s="208"/>
      <c r="RKO2" s="208"/>
      <c r="RKP2" s="208"/>
      <c r="RKQ2" s="208"/>
      <c r="RKR2" s="208"/>
      <c r="RKS2" s="208"/>
      <c r="RKT2" s="208"/>
      <c r="RKU2" s="208"/>
      <c r="RKV2" s="208"/>
      <c r="RKW2" s="208"/>
      <c r="RKX2" s="208"/>
      <c r="RKY2" s="208"/>
      <c r="RKZ2" s="208"/>
      <c r="RLA2" s="208"/>
      <c r="RLB2" s="208"/>
      <c r="RLC2" s="208"/>
      <c r="RLD2" s="208"/>
      <c r="RLE2" s="208"/>
      <c r="RLF2" s="208"/>
      <c r="RLG2" s="208"/>
      <c r="RLH2" s="208"/>
      <c r="RLI2" s="208"/>
      <c r="RLJ2" s="208"/>
      <c r="RLK2" s="208"/>
      <c r="RLL2" s="208"/>
      <c r="RLM2" s="208"/>
      <c r="RLN2" s="208"/>
      <c r="RLO2" s="208"/>
      <c r="RLP2" s="208"/>
      <c r="RLQ2" s="208"/>
      <c r="RLR2" s="208"/>
      <c r="RLS2" s="208"/>
      <c r="RLT2" s="208"/>
      <c r="RLU2" s="208"/>
      <c r="RLV2" s="208"/>
      <c r="RLW2" s="208"/>
      <c r="RLX2" s="208"/>
      <c r="RLY2" s="208"/>
      <c r="RLZ2" s="208"/>
      <c r="RMA2" s="208"/>
      <c r="RMB2" s="208"/>
      <c r="RMC2" s="208"/>
      <c r="RMD2" s="208"/>
      <c r="RME2" s="208"/>
      <c r="RMF2" s="208"/>
      <c r="RMG2" s="208"/>
      <c r="RMH2" s="208"/>
      <c r="RMI2" s="208"/>
      <c r="RMJ2" s="208"/>
      <c r="RMK2" s="208"/>
      <c r="RML2" s="208"/>
      <c r="RMM2" s="208"/>
      <c r="RMN2" s="208"/>
      <c r="RMO2" s="208"/>
      <c r="RMP2" s="208"/>
      <c r="RMQ2" s="208"/>
      <c r="RMR2" s="208"/>
      <c r="RMS2" s="208"/>
      <c r="RMT2" s="208"/>
      <c r="RMU2" s="208"/>
      <c r="RMV2" s="208"/>
      <c r="RMW2" s="208"/>
      <c r="RMX2" s="208"/>
      <c r="RMY2" s="208"/>
      <c r="RMZ2" s="208"/>
      <c r="RNA2" s="208"/>
      <c r="RNB2" s="208"/>
      <c r="RNC2" s="208"/>
      <c r="RND2" s="208"/>
      <c r="RNE2" s="208"/>
      <c r="RNF2" s="208"/>
      <c r="RNG2" s="208"/>
      <c r="RNH2" s="208"/>
      <c r="RNI2" s="208"/>
      <c r="RNJ2" s="208"/>
      <c r="RNK2" s="208"/>
      <c r="RNL2" s="208"/>
      <c r="RNM2" s="208"/>
      <c r="RNN2" s="208"/>
      <c r="RNO2" s="208"/>
      <c r="RNP2" s="208"/>
      <c r="RNQ2" s="208"/>
      <c r="RNR2" s="208"/>
      <c r="RNS2" s="208"/>
      <c r="RNT2" s="208"/>
      <c r="RNU2" s="208"/>
      <c r="RNV2" s="208"/>
      <c r="RNW2" s="208"/>
      <c r="RNX2" s="208"/>
      <c r="RNY2" s="208"/>
      <c r="RNZ2" s="208"/>
      <c r="ROA2" s="208"/>
      <c r="ROB2" s="208"/>
      <c r="ROC2" s="208"/>
      <c r="ROD2" s="208"/>
      <c r="ROE2" s="208"/>
      <c r="ROF2" s="208"/>
      <c r="ROG2" s="208"/>
      <c r="ROH2" s="208"/>
      <c r="ROI2" s="208"/>
      <c r="ROJ2" s="208"/>
      <c r="ROK2" s="208"/>
      <c r="ROL2" s="208"/>
      <c r="ROM2" s="208"/>
      <c r="RON2" s="208"/>
      <c r="ROO2" s="208"/>
      <c r="ROP2" s="208"/>
      <c r="ROQ2" s="208"/>
      <c r="ROR2" s="208"/>
      <c r="ROS2" s="208"/>
      <c r="ROT2" s="208"/>
      <c r="ROU2" s="208"/>
      <c r="ROV2" s="208"/>
      <c r="ROW2" s="208"/>
      <c r="ROX2" s="208"/>
      <c r="ROY2" s="208"/>
      <c r="ROZ2" s="208"/>
      <c r="RPA2" s="208"/>
      <c r="RPB2" s="208"/>
      <c r="RPC2" s="208"/>
      <c r="RPD2" s="208"/>
      <c r="RPE2" s="208"/>
      <c r="RPF2" s="208"/>
      <c r="RPG2" s="208"/>
      <c r="RPH2" s="208"/>
      <c r="RPI2" s="208"/>
      <c r="RPJ2" s="208"/>
      <c r="RPK2" s="208"/>
      <c r="RPL2" s="208"/>
      <c r="RPM2" s="208"/>
      <c r="RPN2" s="208"/>
      <c r="RPO2" s="208"/>
      <c r="RPP2" s="208"/>
      <c r="RPQ2" s="208"/>
      <c r="RPR2" s="208"/>
      <c r="RPS2" s="208"/>
      <c r="RPT2" s="208"/>
      <c r="RPU2" s="208"/>
      <c r="RPV2" s="208"/>
      <c r="RPW2" s="208"/>
      <c r="RPX2" s="208"/>
      <c r="RPY2" s="208"/>
      <c r="RPZ2" s="208"/>
      <c r="RQA2" s="208"/>
      <c r="RQB2" s="208"/>
      <c r="RQC2" s="208"/>
      <c r="RQD2" s="208"/>
      <c r="RQE2" s="208"/>
      <c r="RQF2" s="208"/>
      <c r="RQG2" s="208"/>
      <c r="RQH2" s="208"/>
      <c r="RQI2" s="208"/>
      <c r="RQJ2" s="208"/>
      <c r="RQK2" s="208"/>
      <c r="RQL2" s="208"/>
      <c r="RQM2" s="208"/>
      <c r="RQN2" s="208"/>
      <c r="RQO2" s="208"/>
      <c r="RQP2" s="208"/>
      <c r="RQQ2" s="208"/>
      <c r="RQR2" s="208"/>
      <c r="RQS2" s="208"/>
      <c r="RQT2" s="208"/>
      <c r="RQU2" s="208"/>
      <c r="RQV2" s="208"/>
      <c r="RQW2" s="208"/>
      <c r="RQX2" s="208"/>
      <c r="RQY2" s="208"/>
      <c r="RQZ2" s="208"/>
      <c r="RRA2" s="208"/>
      <c r="RRB2" s="208"/>
      <c r="RRC2" s="208"/>
      <c r="RRD2" s="208"/>
      <c r="RRE2" s="208"/>
      <c r="RRF2" s="208"/>
      <c r="RRG2" s="208"/>
      <c r="RRH2" s="208"/>
      <c r="RRI2" s="208"/>
      <c r="RRJ2" s="208"/>
      <c r="RRK2" s="208"/>
      <c r="RRL2" s="208"/>
      <c r="RRM2" s="208"/>
      <c r="RRN2" s="208"/>
      <c r="RRO2" s="208"/>
      <c r="RRP2" s="208"/>
      <c r="RRQ2" s="208"/>
      <c r="RRR2" s="208"/>
      <c r="RRS2" s="208"/>
      <c r="RRT2" s="208"/>
      <c r="RRU2" s="208"/>
      <c r="RRV2" s="208"/>
      <c r="RRW2" s="208"/>
      <c r="RRX2" s="208"/>
      <c r="RRY2" s="208"/>
      <c r="RRZ2" s="208"/>
      <c r="RSA2" s="208"/>
      <c r="RSB2" s="208"/>
      <c r="RSC2" s="208"/>
      <c r="RSD2" s="208"/>
      <c r="RSE2" s="208"/>
      <c r="RSF2" s="208"/>
      <c r="RSG2" s="208"/>
      <c r="RSH2" s="208"/>
      <c r="RSI2" s="208"/>
      <c r="RSJ2" s="208"/>
      <c r="RSK2" s="208"/>
      <c r="RSL2" s="208"/>
      <c r="RSM2" s="208"/>
      <c r="RSN2" s="208"/>
      <c r="RSO2" s="208"/>
      <c r="RSP2" s="208"/>
      <c r="RSQ2" s="208"/>
      <c r="RSR2" s="208"/>
      <c r="RSS2" s="208"/>
      <c r="RST2" s="208"/>
      <c r="RSU2" s="208"/>
      <c r="RSV2" s="208"/>
      <c r="RSW2" s="208"/>
      <c r="RSX2" s="208"/>
      <c r="RSY2" s="208"/>
      <c r="RSZ2" s="208"/>
      <c r="RTA2" s="208"/>
      <c r="RTB2" s="208"/>
      <c r="RTC2" s="208"/>
      <c r="RTD2" s="208"/>
      <c r="RTE2" s="208"/>
      <c r="RTF2" s="208"/>
      <c r="RTG2" s="208"/>
      <c r="RTH2" s="208"/>
      <c r="RTI2" s="208"/>
      <c r="RTJ2" s="208"/>
      <c r="RTK2" s="208"/>
      <c r="RTL2" s="208"/>
      <c r="RTM2" s="208"/>
      <c r="RTN2" s="208"/>
      <c r="RTO2" s="208"/>
      <c r="RTP2" s="208"/>
      <c r="RTQ2" s="208"/>
      <c r="RTR2" s="208"/>
      <c r="RTS2" s="208"/>
      <c r="RTT2" s="208"/>
      <c r="RTU2" s="208"/>
      <c r="RTV2" s="208"/>
      <c r="RTW2" s="208"/>
      <c r="RTX2" s="208"/>
      <c r="RTY2" s="208"/>
      <c r="RTZ2" s="208"/>
      <c r="RUA2" s="208"/>
      <c r="RUB2" s="208"/>
      <c r="RUC2" s="208"/>
      <c r="RUD2" s="208"/>
      <c r="RUE2" s="208"/>
      <c r="RUF2" s="208"/>
      <c r="RUG2" s="208"/>
      <c r="RUH2" s="208"/>
      <c r="RUI2" s="208"/>
      <c r="RUJ2" s="208"/>
      <c r="RUK2" s="208"/>
      <c r="RUL2" s="208"/>
      <c r="RUM2" s="208"/>
      <c r="RUN2" s="208"/>
      <c r="RUO2" s="208"/>
      <c r="RUP2" s="208"/>
      <c r="RUQ2" s="208"/>
      <c r="RUR2" s="208"/>
      <c r="RUS2" s="208"/>
      <c r="RUT2" s="208"/>
      <c r="RUU2" s="208"/>
      <c r="RUV2" s="208"/>
      <c r="RUW2" s="208"/>
      <c r="RUX2" s="208"/>
      <c r="RUY2" s="208"/>
      <c r="RUZ2" s="208"/>
      <c r="RVA2" s="208"/>
      <c r="RVB2" s="208"/>
      <c r="RVC2" s="208"/>
      <c r="RVD2" s="208"/>
      <c r="RVE2" s="208"/>
      <c r="RVF2" s="208"/>
      <c r="RVG2" s="208"/>
      <c r="RVH2" s="208"/>
      <c r="RVI2" s="208"/>
      <c r="RVJ2" s="208"/>
      <c r="RVK2" s="208"/>
      <c r="RVL2" s="208"/>
      <c r="RVM2" s="208"/>
      <c r="RVN2" s="208"/>
      <c r="RVO2" s="208"/>
      <c r="RVP2" s="208"/>
      <c r="RVQ2" s="208"/>
      <c r="RVR2" s="208"/>
      <c r="RVS2" s="208"/>
      <c r="RVT2" s="208"/>
      <c r="RVU2" s="208"/>
      <c r="RVV2" s="208"/>
      <c r="RVW2" s="208"/>
      <c r="RVX2" s="208"/>
      <c r="RVY2" s="208"/>
      <c r="RVZ2" s="208"/>
      <c r="RWA2" s="208"/>
      <c r="RWB2" s="208"/>
      <c r="RWC2" s="208"/>
      <c r="RWD2" s="208"/>
      <c r="RWE2" s="208"/>
      <c r="RWF2" s="208"/>
      <c r="RWG2" s="208"/>
      <c r="RWH2" s="208"/>
      <c r="RWI2" s="208"/>
      <c r="RWJ2" s="208"/>
      <c r="RWK2" s="208"/>
      <c r="RWL2" s="208"/>
      <c r="RWM2" s="208"/>
      <c r="RWN2" s="208"/>
      <c r="RWO2" s="208"/>
      <c r="RWP2" s="208"/>
      <c r="RWQ2" s="208"/>
      <c r="RWR2" s="208"/>
      <c r="RWS2" s="208"/>
      <c r="RWT2" s="208"/>
      <c r="RWU2" s="208"/>
      <c r="RWV2" s="208"/>
      <c r="RWW2" s="208"/>
      <c r="RWX2" s="208"/>
      <c r="RWY2" s="208"/>
      <c r="RWZ2" s="208"/>
      <c r="RXA2" s="208"/>
      <c r="RXB2" s="208"/>
      <c r="RXC2" s="208"/>
      <c r="RXD2" s="208"/>
      <c r="RXE2" s="208"/>
      <c r="RXF2" s="208"/>
      <c r="RXG2" s="208"/>
      <c r="RXH2" s="208"/>
      <c r="RXI2" s="208"/>
      <c r="RXJ2" s="208"/>
      <c r="RXK2" s="208"/>
      <c r="RXL2" s="208"/>
      <c r="RXM2" s="208"/>
      <c r="RXN2" s="208"/>
      <c r="RXO2" s="208"/>
      <c r="RXP2" s="208"/>
      <c r="RXQ2" s="208"/>
      <c r="RXR2" s="208"/>
      <c r="RXS2" s="208"/>
      <c r="RXT2" s="208"/>
      <c r="RXU2" s="208"/>
      <c r="RXV2" s="208"/>
      <c r="RXW2" s="208"/>
      <c r="RXX2" s="208"/>
      <c r="RXY2" s="208"/>
      <c r="RXZ2" s="208"/>
      <c r="RYA2" s="208"/>
      <c r="RYB2" s="208"/>
      <c r="RYC2" s="208"/>
      <c r="RYD2" s="208"/>
      <c r="RYE2" s="208"/>
      <c r="RYF2" s="208"/>
      <c r="RYG2" s="208"/>
      <c r="RYH2" s="208"/>
      <c r="RYI2" s="208"/>
      <c r="RYJ2" s="208"/>
      <c r="RYK2" s="208"/>
      <c r="RYL2" s="208"/>
      <c r="RYM2" s="208"/>
      <c r="RYN2" s="208"/>
      <c r="RYO2" s="208"/>
      <c r="RYP2" s="208"/>
      <c r="RYQ2" s="208"/>
      <c r="RYR2" s="208"/>
      <c r="RYS2" s="208"/>
      <c r="RYT2" s="208"/>
      <c r="RYU2" s="208"/>
      <c r="RYV2" s="208"/>
      <c r="RYW2" s="208"/>
      <c r="RYX2" s="208"/>
      <c r="RYY2" s="208"/>
      <c r="RYZ2" s="208"/>
      <c r="RZA2" s="208"/>
      <c r="RZB2" s="208"/>
      <c r="RZC2" s="208"/>
      <c r="RZD2" s="208"/>
      <c r="RZE2" s="208"/>
      <c r="RZF2" s="208"/>
      <c r="RZG2" s="208"/>
      <c r="RZH2" s="208"/>
      <c r="RZI2" s="208"/>
      <c r="RZJ2" s="208"/>
      <c r="RZK2" s="208"/>
      <c r="RZL2" s="208"/>
      <c r="RZM2" s="208"/>
      <c r="RZN2" s="208"/>
      <c r="RZO2" s="208"/>
      <c r="RZP2" s="208"/>
      <c r="RZQ2" s="208"/>
      <c r="RZR2" s="208"/>
      <c r="RZS2" s="208"/>
      <c r="RZT2" s="208"/>
      <c r="RZU2" s="208"/>
      <c r="RZV2" s="208"/>
      <c r="RZW2" s="208"/>
      <c r="RZX2" s="208"/>
      <c r="RZY2" s="208"/>
      <c r="RZZ2" s="208"/>
      <c r="SAA2" s="208"/>
      <c r="SAB2" s="208"/>
      <c r="SAC2" s="208"/>
      <c r="SAD2" s="208"/>
      <c r="SAE2" s="208"/>
      <c r="SAF2" s="208"/>
      <c r="SAG2" s="208"/>
      <c r="SAH2" s="208"/>
      <c r="SAI2" s="208"/>
      <c r="SAJ2" s="208"/>
      <c r="SAK2" s="208"/>
      <c r="SAL2" s="208"/>
      <c r="SAM2" s="208"/>
      <c r="SAN2" s="208"/>
      <c r="SAO2" s="208"/>
      <c r="SAP2" s="208"/>
      <c r="SAQ2" s="208"/>
      <c r="SAR2" s="208"/>
      <c r="SAS2" s="208"/>
      <c r="SAT2" s="208"/>
      <c r="SAU2" s="208"/>
      <c r="SAV2" s="208"/>
      <c r="SAW2" s="208"/>
      <c r="SAX2" s="208"/>
      <c r="SAY2" s="208"/>
      <c r="SAZ2" s="208"/>
      <c r="SBA2" s="208"/>
      <c r="SBB2" s="208"/>
      <c r="SBC2" s="208"/>
      <c r="SBD2" s="208"/>
      <c r="SBE2" s="208"/>
      <c r="SBF2" s="208"/>
      <c r="SBG2" s="208"/>
      <c r="SBH2" s="208"/>
      <c r="SBI2" s="208"/>
      <c r="SBJ2" s="208"/>
      <c r="SBK2" s="208"/>
      <c r="SBL2" s="208"/>
      <c r="SBM2" s="208"/>
      <c r="SBN2" s="208"/>
      <c r="SBO2" s="208"/>
      <c r="SBP2" s="208"/>
      <c r="SBQ2" s="208"/>
      <c r="SBR2" s="208"/>
      <c r="SBS2" s="208"/>
      <c r="SBT2" s="208"/>
      <c r="SBU2" s="208"/>
      <c r="SBV2" s="208"/>
      <c r="SBW2" s="208"/>
      <c r="SBX2" s="208"/>
      <c r="SBY2" s="208"/>
      <c r="SBZ2" s="208"/>
      <c r="SCA2" s="208"/>
      <c r="SCB2" s="208"/>
      <c r="SCC2" s="208"/>
      <c r="SCD2" s="208"/>
      <c r="SCE2" s="208"/>
      <c r="SCF2" s="208"/>
      <c r="SCG2" s="208"/>
      <c r="SCH2" s="208"/>
      <c r="SCI2" s="208"/>
      <c r="SCJ2" s="208"/>
      <c r="SCK2" s="208"/>
      <c r="SCL2" s="208"/>
      <c r="SCM2" s="208"/>
      <c r="SCN2" s="208"/>
      <c r="SCO2" s="208"/>
      <c r="SCP2" s="208"/>
      <c r="SCQ2" s="208"/>
      <c r="SCR2" s="208"/>
      <c r="SCS2" s="208"/>
      <c r="SCT2" s="208"/>
      <c r="SCU2" s="208"/>
      <c r="SCV2" s="208"/>
      <c r="SCW2" s="208"/>
      <c r="SCX2" s="208"/>
      <c r="SCY2" s="208"/>
      <c r="SCZ2" s="208"/>
      <c r="SDA2" s="208"/>
      <c r="SDB2" s="208"/>
      <c r="SDC2" s="208"/>
      <c r="SDD2" s="208"/>
      <c r="SDE2" s="208"/>
      <c r="SDF2" s="208"/>
      <c r="SDG2" s="208"/>
      <c r="SDH2" s="208"/>
      <c r="SDI2" s="208"/>
      <c r="SDJ2" s="208"/>
      <c r="SDK2" s="208"/>
      <c r="SDL2" s="208"/>
      <c r="SDM2" s="208"/>
      <c r="SDN2" s="208"/>
      <c r="SDO2" s="208"/>
      <c r="SDP2" s="208"/>
      <c r="SDQ2" s="208"/>
      <c r="SDR2" s="208"/>
      <c r="SDS2" s="208"/>
      <c r="SDT2" s="208"/>
      <c r="SDU2" s="208"/>
      <c r="SDV2" s="208"/>
      <c r="SDW2" s="208"/>
      <c r="SDX2" s="208"/>
      <c r="SDY2" s="208"/>
      <c r="SDZ2" s="208"/>
      <c r="SEA2" s="208"/>
      <c r="SEB2" s="208"/>
      <c r="SEC2" s="208"/>
      <c r="SED2" s="208"/>
      <c r="SEE2" s="208"/>
      <c r="SEF2" s="208"/>
      <c r="SEG2" s="208"/>
      <c r="SEH2" s="208"/>
      <c r="SEI2" s="208"/>
      <c r="SEJ2" s="208"/>
      <c r="SEK2" s="208"/>
      <c r="SEL2" s="208"/>
      <c r="SEM2" s="208"/>
      <c r="SEN2" s="208"/>
      <c r="SEO2" s="208"/>
      <c r="SEP2" s="208"/>
      <c r="SEQ2" s="208"/>
      <c r="SER2" s="208"/>
      <c r="SES2" s="208"/>
      <c r="SET2" s="208"/>
      <c r="SEU2" s="208"/>
      <c r="SEV2" s="208"/>
      <c r="SEW2" s="208"/>
      <c r="SEX2" s="208"/>
      <c r="SEY2" s="208"/>
      <c r="SEZ2" s="208"/>
      <c r="SFA2" s="208"/>
      <c r="SFB2" s="208"/>
      <c r="SFC2" s="208"/>
      <c r="SFD2" s="208"/>
      <c r="SFE2" s="208"/>
      <c r="SFF2" s="208"/>
      <c r="SFG2" s="208"/>
      <c r="SFH2" s="208"/>
      <c r="SFI2" s="208"/>
      <c r="SFJ2" s="208"/>
      <c r="SFK2" s="208"/>
      <c r="SFL2" s="208"/>
      <c r="SFM2" s="208"/>
      <c r="SFN2" s="208"/>
      <c r="SFO2" s="208"/>
      <c r="SFP2" s="208"/>
      <c r="SFQ2" s="208"/>
      <c r="SFR2" s="208"/>
      <c r="SFS2" s="208"/>
      <c r="SFT2" s="208"/>
      <c r="SFU2" s="208"/>
      <c r="SFV2" s="208"/>
      <c r="SFW2" s="208"/>
      <c r="SFX2" s="208"/>
      <c r="SFY2" s="208"/>
      <c r="SFZ2" s="208"/>
      <c r="SGA2" s="208"/>
      <c r="SGB2" s="208"/>
      <c r="SGC2" s="208"/>
      <c r="SGD2" s="208"/>
      <c r="SGE2" s="208"/>
      <c r="SGF2" s="208"/>
      <c r="SGG2" s="208"/>
      <c r="SGH2" s="208"/>
      <c r="SGI2" s="208"/>
      <c r="SGJ2" s="208"/>
      <c r="SGK2" s="208"/>
      <c r="SGL2" s="208"/>
      <c r="SGM2" s="208"/>
      <c r="SGN2" s="208"/>
      <c r="SGO2" s="208"/>
      <c r="SGP2" s="208"/>
      <c r="SGQ2" s="208"/>
      <c r="SGR2" s="208"/>
      <c r="SGS2" s="208"/>
      <c r="SGT2" s="208"/>
      <c r="SGU2" s="208"/>
      <c r="SGV2" s="208"/>
      <c r="SGW2" s="208"/>
      <c r="SGX2" s="208"/>
      <c r="SGY2" s="208"/>
      <c r="SGZ2" s="208"/>
      <c r="SHA2" s="208"/>
      <c r="SHB2" s="208"/>
      <c r="SHC2" s="208"/>
      <c r="SHD2" s="208"/>
      <c r="SHE2" s="208"/>
      <c r="SHF2" s="208"/>
      <c r="SHG2" s="208"/>
      <c r="SHH2" s="208"/>
      <c r="SHI2" s="208"/>
      <c r="SHJ2" s="208"/>
      <c r="SHK2" s="208"/>
      <c r="SHL2" s="208"/>
      <c r="SHM2" s="208"/>
      <c r="SHN2" s="208"/>
      <c r="SHO2" s="208"/>
      <c r="SHP2" s="208"/>
      <c r="SHQ2" s="208"/>
      <c r="SHR2" s="208"/>
      <c r="SHS2" s="208"/>
      <c r="SHT2" s="208"/>
      <c r="SHU2" s="208"/>
      <c r="SHV2" s="208"/>
      <c r="SHW2" s="208"/>
      <c r="SHX2" s="208"/>
      <c r="SHY2" s="208"/>
      <c r="SHZ2" s="208"/>
      <c r="SIA2" s="208"/>
      <c r="SIB2" s="208"/>
      <c r="SIC2" s="208"/>
      <c r="SID2" s="208"/>
      <c r="SIE2" s="208"/>
      <c r="SIF2" s="208"/>
      <c r="SIG2" s="208"/>
      <c r="SIH2" s="208"/>
      <c r="SII2" s="208"/>
      <c r="SIJ2" s="208"/>
      <c r="SIK2" s="208"/>
      <c r="SIL2" s="208"/>
      <c r="SIM2" s="208"/>
      <c r="SIN2" s="208"/>
      <c r="SIO2" s="208"/>
      <c r="SIP2" s="208"/>
      <c r="SIQ2" s="208"/>
      <c r="SIR2" s="208"/>
      <c r="SIS2" s="208"/>
      <c r="SIT2" s="208"/>
      <c r="SIU2" s="208"/>
      <c r="SIV2" s="208"/>
      <c r="SIW2" s="208"/>
      <c r="SIX2" s="208"/>
      <c r="SIY2" s="208"/>
      <c r="SIZ2" s="208"/>
      <c r="SJA2" s="208"/>
      <c r="SJB2" s="208"/>
      <c r="SJC2" s="208"/>
      <c r="SJD2" s="208"/>
      <c r="SJE2" s="208"/>
      <c r="SJF2" s="208"/>
      <c r="SJG2" s="208"/>
      <c r="SJH2" s="208"/>
      <c r="SJI2" s="208"/>
      <c r="SJJ2" s="208"/>
      <c r="SJK2" s="208"/>
      <c r="SJL2" s="208"/>
      <c r="SJM2" s="208"/>
      <c r="SJN2" s="208"/>
      <c r="SJO2" s="208"/>
      <c r="SJP2" s="208"/>
      <c r="SJQ2" s="208"/>
      <c r="SJR2" s="208"/>
      <c r="SJS2" s="208"/>
      <c r="SJT2" s="208"/>
      <c r="SJU2" s="208"/>
      <c r="SJV2" s="208"/>
      <c r="SJW2" s="208"/>
      <c r="SJX2" s="208"/>
      <c r="SJY2" s="208"/>
      <c r="SJZ2" s="208"/>
      <c r="SKA2" s="208"/>
      <c r="SKB2" s="208"/>
      <c r="SKC2" s="208"/>
      <c r="SKD2" s="208"/>
      <c r="SKE2" s="208"/>
      <c r="SKF2" s="208"/>
      <c r="SKG2" s="208"/>
      <c r="SKH2" s="208"/>
      <c r="SKI2" s="208"/>
      <c r="SKJ2" s="208"/>
      <c r="SKK2" s="208"/>
      <c r="SKL2" s="208"/>
      <c r="SKM2" s="208"/>
      <c r="SKN2" s="208"/>
      <c r="SKO2" s="208"/>
      <c r="SKP2" s="208"/>
      <c r="SKQ2" s="208"/>
      <c r="SKR2" s="208"/>
      <c r="SKS2" s="208"/>
      <c r="SKT2" s="208"/>
      <c r="SKU2" s="208"/>
      <c r="SKV2" s="208"/>
      <c r="SKW2" s="208"/>
      <c r="SKX2" s="208"/>
      <c r="SKY2" s="208"/>
      <c r="SKZ2" s="208"/>
      <c r="SLA2" s="208"/>
      <c r="SLB2" s="208"/>
      <c r="SLC2" s="208"/>
      <c r="SLD2" s="208"/>
      <c r="SLE2" s="208"/>
      <c r="SLF2" s="208"/>
      <c r="SLG2" s="208"/>
      <c r="SLH2" s="208"/>
      <c r="SLI2" s="208"/>
      <c r="SLJ2" s="208"/>
      <c r="SLK2" s="208"/>
      <c r="SLL2" s="208"/>
      <c r="SLM2" s="208"/>
      <c r="SLN2" s="208"/>
      <c r="SLO2" s="208"/>
      <c r="SLP2" s="208"/>
      <c r="SLQ2" s="208"/>
      <c r="SLR2" s="208"/>
      <c r="SLS2" s="208"/>
      <c r="SLT2" s="208"/>
      <c r="SLU2" s="208"/>
      <c r="SLV2" s="208"/>
      <c r="SLW2" s="208"/>
      <c r="SLX2" s="208"/>
      <c r="SLY2" s="208"/>
      <c r="SLZ2" s="208"/>
      <c r="SMA2" s="208"/>
      <c r="SMB2" s="208"/>
      <c r="SMC2" s="208"/>
      <c r="SMD2" s="208"/>
      <c r="SME2" s="208"/>
      <c r="SMF2" s="208"/>
      <c r="SMG2" s="208"/>
      <c r="SMH2" s="208"/>
      <c r="SMI2" s="208"/>
      <c r="SMJ2" s="208"/>
      <c r="SMK2" s="208"/>
      <c r="SML2" s="208"/>
      <c r="SMM2" s="208"/>
      <c r="SMN2" s="208"/>
      <c r="SMO2" s="208"/>
      <c r="SMP2" s="208"/>
      <c r="SMQ2" s="208"/>
      <c r="SMR2" s="208"/>
      <c r="SMS2" s="208"/>
      <c r="SMT2" s="208"/>
      <c r="SMU2" s="208"/>
      <c r="SMV2" s="208"/>
      <c r="SMW2" s="208"/>
      <c r="SMX2" s="208"/>
      <c r="SMY2" s="208"/>
      <c r="SMZ2" s="208"/>
      <c r="SNA2" s="208"/>
      <c r="SNB2" s="208"/>
      <c r="SNC2" s="208"/>
      <c r="SND2" s="208"/>
      <c r="SNE2" s="208"/>
      <c r="SNF2" s="208"/>
      <c r="SNG2" s="208"/>
      <c r="SNH2" s="208"/>
      <c r="SNI2" s="208"/>
      <c r="SNJ2" s="208"/>
      <c r="SNK2" s="208"/>
      <c r="SNL2" s="208"/>
      <c r="SNM2" s="208"/>
      <c r="SNN2" s="208"/>
      <c r="SNO2" s="208"/>
      <c r="SNP2" s="208"/>
      <c r="SNQ2" s="208"/>
      <c r="SNR2" s="208"/>
      <c r="SNS2" s="208"/>
      <c r="SNT2" s="208"/>
      <c r="SNU2" s="208"/>
      <c r="SNV2" s="208"/>
      <c r="SNW2" s="208"/>
      <c r="SNX2" s="208"/>
      <c r="SNY2" s="208"/>
      <c r="SNZ2" s="208"/>
      <c r="SOA2" s="208"/>
      <c r="SOB2" s="208"/>
      <c r="SOC2" s="208"/>
      <c r="SOD2" s="208"/>
      <c r="SOE2" s="208"/>
      <c r="SOF2" s="208"/>
      <c r="SOG2" s="208"/>
      <c r="SOH2" s="208"/>
      <c r="SOI2" s="208"/>
      <c r="SOJ2" s="208"/>
      <c r="SOK2" s="208"/>
      <c r="SOL2" s="208"/>
      <c r="SOM2" s="208"/>
      <c r="SON2" s="208"/>
      <c r="SOO2" s="208"/>
      <c r="SOP2" s="208"/>
      <c r="SOQ2" s="208"/>
      <c r="SOR2" s="208"/>
      <c r="SOS2" s="208"/>
      <c r="SOT2" s="208"/>
      <c r="SOU2" s="208"/>
      <c r="SOV2" s="208"/>
      <c r="SOW2" s="208"/>
      <c r="SOX2" s="208"/>
      <c r="SOY2" s="208"/>
      <c r="SOZ2" s="208"/>
      <c r="SPA2" s="208"/>
      <c r="SPB2" s="208"/>
      <c r="SPC2" s="208"/>
      <c r="SPD2" s="208"/>
      <c r="SPE2" s="208"/>
      <c r="SPF2" s="208"/>
      <c r="SPG2" s="208"/>
      <c r="SPH2" s="208"/>
      <c r="SPI2" s="208"/>
      <c r="SPJ2" s="208"/>
      <c r="SPK2" s="208"/>
      <c r="SPL2" s="208"/>
      <c r="SPM2" s="208"/>
      <c r="SPN2" s="208"/>
      <c r="SPO2" s="208"/>
      <c r="SPP2" s="208"/>
      <c r="SPQ2" s="208"/>
      <c r="SPR2" s="208"/>
      <c r="SPS2" s="208"/>
      <c r="SPT2" s="208"/>
      <c r="SPU2" s="208"/>
      <c r="SPV2" s="208"/>
      <c r="SPW2" s="208"/>
      <c r="SPX2" s="208"/>
      <c r="SPY2" s="208"/>
      <c r="SPZ2" s="208"/>
      <c r="SQA2" s="208"/>
      <c r="SQB2" s="208"/>
      <c r="SQC2" s="208"/>
      <c r="SQD2" s="208"/>
      <c r="SQE2" s="208"/>
      <c r="SQF2" s="208"/>
      <c r="SQG2" s="208"/>
      <c r="SQH2" s="208"/>
      <c r="SQI2" s="208"/>
      <c r="SQJ2" s="208"/>
      <c r="SQK2" s="208"/>
      <c r="SQL2" s="208"/>
      <c r="SQM2" s="208"/>
      <c r="SQN2" s="208"/>
      <c r="SQO2" s="208"/>
      <c r="SQP2" s="208"/>
      <c r="SQQ2" s="208"/>
      <c r="SQR2" s="208"/>
      <c r="SQS2" s="208"/>
      <c r="SQT2" s="208"/>
      <c r="SQU2" s="208"/>
      <c r="SQV2" s="208"/>
      <c r="SQW2" s="208"/>
      <c r="SQX2" s="208"/>
      <c r="SQY2" s="208"/>
      <c r="SQZ2" s="208"/>
      <c r="SRA2" s="208"/>
      <c r="SRB2" s="208"/>
      <c r="SRC2" s="208"/>
      <c r="SRD2" s="208"/>
      <c r="SRE2" s="208"/>
      <c r="SRF2" s="208"/>
      <c r="SRG2" s="208"/>
      <c r="SRH2" s="208"/>
      <c r="SRI2" s="208"/>
      <c r="SRJ2" s="208"/>
      <c r="SRK2" s="208"/>
      <c r="SRL2" s="208"/>
      <c r="SRM2" s="208"/>
      <c r="SRN2" s="208"/>
      <c r="SRO2" s="208"/>
      <c r="SRP2" s="208"/>
      <c r="SRQ2" s="208"/>
      <c r="SRR2" s="208"/>
      <c r="SRS2" s="208"/>
      <c r="SRT2" s="208"/>
      <c r="SRU2" s="208"/>
      <c r="SRV2" s="208"/>
      <c r="SRW2" s="208"/>
      <c r="SRX2" s="208"/>
      <c r="SRY2" s="208"/>
      <c r="SRZ2" s="208"/>
      <c r="SSA2" s="208"/>
      <c r="SSB2" s="208"/>
      <c r="SSC2" s="208"/>
      <c r="SSD2" s="208"/>
      <c r="SSE2" s="208"/>
      <c r="SSF2" s="208"/>
      <c r="SSG2" s="208"/>
      <c r="SSH2" s="208"/>
      <c r="SSI2" s="208"/>
      <c r="SSJ2" s="208"/>
      <c r="SSK2" s="208"/>
      <c r="SSL2" s="208"/>
      <c r="SSM2" s="208"/>
      <c r="SSN2" s="208"/>
      <c r="SSO2" s="208"/>
      <c r="SSP2" s="208"/>
      <c r="SSQ2" s="208"/>
      <c r="SSR2" s="208"/>
      <c r="SSS2" s="208"/>
      <c r="SST2" s="208"/>
      <c r="SSU2" s="208"/>
      <c r="SSV2" s="208"/>
      <c r="SSW2" s="208"/>
      <c r="SSX2" s="208"/>
      <c r="SSY2" s="208"/>
      <c r="SSZ2" s="208"/>
      <c r="STA2" s="208"/>
      <c r="STB2" s="208"/>
      <c r="STC2" s="208"/>
      <c r="STD2" s="208"/>
      <c r="STE2" s="208"/>
      <c r="STF2" s="208"/>
      <c r="STG2" s="208"/>
      <c r="STH2" s="208"/>
      <c r="STI2" s="208"/>
      <c r="STJ2" s="208"/>
      <c r="STK2" s="208"/>
      <c r="STL2" s="208"/>
      <c r="STM2" s="208"/>
      <c r="STN2" s="208"/>
      <c r="STO2" s="208"/>
      <c r="STP2" s="208"/>
      <c r="STQ2" s="208"/>
      <c r="STR2" s="208"/>
      <c r="STS2" s="208"/>
      <c r="STT2" s="208"/>
      <c r="STU2" s="208"/>
      <c r="STV2" s="208"/>
      <c r="STW2" s="208"/>
      <c r="STX2" s="208"/>
      <c r="STY2" s="208"/>
      <c r="STZ2" s="208"/>
      <c r="SUA2" s="208"/>
      <c r="SUB2" s="208"/>
      <c r="SUC2" s="208"/>
      <c r="SUD2" s="208"/>
      <c r="SUE2" s="208"/>
      <c r="SUF2" s="208"/>
      <c r="SUG2" s="208"/>
      <c r="SUH2" s="208"/>
      <c r="SUI2" s="208"/>
      <c r="SUJ2" s="208"/>
      <c r="SUK2" s="208"/>
      <c r="SUL2" s="208"/>
      <c r="SUM2" s="208"/>
      <c r="SUN2" s="208"/>
      <c r="SUO2" s="208"/>
      <c r="SUP2" s="208"/>
      <c r="SUQ2" s="208"/>
      <c r="SUR2" s="208"/>
      <c r="SUS2" s="208"/>
      <c r="SUT2" s="208"/>
      <c r="SUU2" s="208"/>
      <c r="SUV2" s="208"/>
      <c r="SUW2" s="208"/>
      <c r="SUX2" s="208"/>
      <c r="SUY2" s="208"/>
      <c r="SUZ2" s="208"/>
      <c r="SVA2" s="208"/>
      <c r="SVB2" s="208"/>
      <c r="SVC2" s="208"/>
      <c r="SVD2" s="208"/>
      <c r="SVE2" s="208"/>
      <c r="SVF2" s="208"/>
      <c r="SVG2" s="208"/>
      <c r="SVH2" s="208"/>
      <c r="SVI2" s="208"/>
      <c r="SVJ2" s="208"/>
      <c r="SVK2" s="208"/>
      <c r="SVL2" s="208"/>
      <c r="SVM2" s="208"/>
      <c r="SVN2" s="208"/>
      <c r="SVO2" s="208"/>
      <c r="SVP2" s="208"/>
      <c r="SVQ2" s="208"/>
      <c r="SVR2" s="208"/>
      <c r="SVS2" s="208"/>
      <c r="SVT2" s="208"/>
      <c r="SVU2" s="208"/>
      <c r="SVV2" s="208"/>
      <c r="SVW2" s="208"/>
      <c r="SVX2" s="208"/>
      <c r="SVY2" s="208"/>
      <c r="SVZ2" s="208"/>
      <c r="SWA2" s="208"/>
      <c r="SWB2" s="208"/>
      <c r="SWC2" s="208"/>
      <c r="SWD2" s="208"/>
      <c r="SWE2" s="208"/>
      <c r="SWF2" s="208"/>
      <c r="SWG2" s="208"/>
      <c r="SWH2" s="208"/>
      <c r="SWI2" s="208"/>
      <c r="SWJ2" s="208"/>
      <c r="SWK2" s="208"/>
      <c r="SWL2" s="208"/>
      <c r="SWM2" s="208"/>
      <c r="SWN2" s="208"/>
      <c r="SWO2" s="208"/>
      <c r="SWP2" s="208"/>
      <c r="SWQ2" s="208"/>
      <c r="SWR2" s="208"/>
      <c r="SWS2" s="208"/>
      <c r="SWT2" s="208"/>
      <c r="SWU2" s="208"/>
      <c r="SWV2" s="208"/>
      <c r="SWW2" s="208"/>
      <c r="SWX2" s="208"/>
      <c r="SWY2" s="208"/>
      <c r="SWZ2" s="208"/>
      <c r="SXA2" s="208"/>
      <c r="SXB2" s="208"/>
      <c r="SXC2" s="208"/>
      <c r="SXD2" s="208"/>
      <c r="SXE2" s="208"/>
      <c r="SXF2" s="208"/>
      <c r="SXG2" s="208"/>
      <c r="SXH2" s="208"/>
      <c r="SXI2" s="208"/>
      <c r="SXJ2" s="208"/>
      <c r="SXK2" s="208"/>
      <c r="SXL2" s="208"/>
      <c r="SXM2" s="208"/>
      <c r="SXN2" s="208"/>
      <c r="SXO2" s="208"/>
      <c r="SXP2" s="208"/>
      <c r="SXQ2" s="208"/>
      <c r="SXR2" s="208"/>
      <c r="SXS2" s="208"/>
      <c r="SXT2" s="208"/>
      <c r="SXU2" s="208"/>
      <c r="SXV2" s="208"/>
      <c r="SXW2" s="208"/>
      <c r="SXX2" s="208"/>
      <c r="SXY2" s="208"/>
      <c r="SXZ2" s="208"/>
      <c r="SYA2" s="208"/>
      <c r="SYB2" s="208"/>
      <c r="SYC2" s="208"/>
      <c r="SYD2" s="208"/>
      <c r="SYE2" s="208"/>
      <c r="SYF2" s="208"/>
      <c r="SYG2" s="208"/>
      <c r="SYH2" s="208"/>
      <c r="SYI2" s="208"/>
      <c r="SYJ2" s="208"/>
      <c r="SYK2" s="208"/>
      <c r="SYL2" s="208"/>
      <c r="SYM2" s="208"/>
      <c r="SYN2" s="208"/>
      <c r="SYO2" s="208"/>
      <c r="SYP2" s="208"/>
      <c r="SYQ2" s="208"/>
      <c r="SYR2" s="208"/>
      <c r="SYS2" s="208"/>
      <c r="SYT2" s="208"/>
      <c r="SYU2" s="208"/>
      <c r="SYV2" s="208"/>
      <c r="SYW2" s="208"/>
      <c r="SYX2" s="208"/>
      <c r="SYY2" s="208"/>
      <c r="SYZ2" s="208"/>
      <c r="SZA2" s="208"/>
      <c r="SZB2" s="208"/>
      <c r="SZC2" s="208"/>
      <c r="SZD2" s="208"/>
      <c r="SZE2" s="208"/>
      <c r="SZF2" s="208"/>
      <c r="SZG2" s="208"/>
      <c r="SZH2" s="208"/>
      <c r="SZI2" s="208"/>
      <c r="SZJ2" s="208"/>
      <c r="SZK2" s="208"/>
      <c r="SZL2" s="208"/>
      <c r="SZM2" s="208"/>
      <c r="SZN2" s="208"/>
      <c r="SZO2" s="208"/>
      <c r="SZP2" s="208"/>
      <c r="SZQ2" s="208"/>
      <c r="SZR2" s="208"/>
      <c r="SZS2" s="208"/>
      <c r="SZT2" s="208"/>
      <c r="SZU2" s="208"/>
      <c r="SZV2" s="208"/>
      <c r="SZW2" s="208"/>
      <c r="SZX2" s="208"/>
      <c r="SZY2" s="208"/>
      <c r="SZZ2" s="208"/>
      <c r="TAA2" s="208"/>
      <c r="TAB2" s="208"/>
      <c r="TAC2" s="208"/>
      <c r="TAD2" s="208"/>
      <c r="TAE2" s="208"/>
      <c r="TAF2" s="208"/>
      <c r="TAG2" s="208"/>
      <c r="TAH2" s="208"/>
      <c r="TAI2" s="208"/>
      <c r="TAJ2" s="208"/>
      <c r="TAK2" s="208"/>
      <c r="TAL2" s="208"/>
      <c r="TAM2" s="208"/>
      <c r="TAN2" s="208"/>
      <c r="TAO2" s="208"/>
      <c r="TAP2" s="208"/>
      <c r="TAQ2" s="208"/>
      <c r="TAR2" s="208"/>
      <c r="TAS2" s="208"/>
      <c r="TAT2" s="208"/>
      <c r="TAU2" s="208"/>
      <c r="TAV2" s="208"/>
      <c r="TAW2" s="208"/>
      <c r="TAX2" s="208"/>
      <c r="TAY2" s="208"/>
      <c r="TAZ2" s="208"/>
      <c r="TBA2" s="208"/>
      <c r="TBB2" s="208"/>
      <c r="TBC2" s="208"/>
      <c r="TBD2" s="208"/>
      <c r="TBE2" s="208"/>
      <c r="TBF2" s="208"/>
      <c r="TBG2" s="208"/>
      <c r="TBH2" s="208"/>
      <c r="TBI2" s="208"/>
      <c r="TBJ2" s="208"/>
      <c r="TBK2" s="208"/>
      <c r="TBL2" s="208"/>
      <c r="TBM2" s="208"/>
      <c r="TBN2" s="208"/>
      <c r="TBO2" s="208"/>
      <c r="TBP2" s="208"/>
      <c r="TBQ2" s="208"/>
      <c r="TBR2" s="208"/>
      <c r="TBS2" s="208"/>
      <c r="TBT2" s="208"/>
      <c r="TBU2" s="208"/>
      <c r="TBV2" s="208"/>
      <c r="TBW2" s="208"/>
      <c r="TBX2" s="208"/>
      <c r="TBY2" s="208"/>
      <c r="TBZ2" s="208"/>
      <c r="TCA2" s="208"/>
      <c r="TCB2" s="208"/>
      <c r="TCC2" s="208"/>
      <c r="TCD2" s="208"/>
      <c r="TCE2" s="208"/>
      <c r="TCF2" s="208"/>
      <c r="TCG2" s="208"/>
      <c r="TCH2" s="208"/>
      <c r="TCI2" s="208"/>
      <c r="TCJ2" s="208"/>
      <c r="TCK2" s="208"/>
      <c r="TCL2" s="208"/>
      <c r="TCM2" s="208"/>
      <c r="TCN2" s="208"/>
      <c r="TCO2" s="208"/>
      <c r="TCP2" s="208"/>
      <c r="TCQ2" s="208"/>
      <c r="TCR2" s="208"/>
      <c r="TCS2" s="208"/>
      <c r="TCT2" s="208"/>
      <c r="TCU2" s="208"/>
      <c r="TCV2" s="208"/>
      <c r="TCW2" s="208"/>
      <c r="TCX2" s="208"/>
      <c r="TCY2" s="208"/>
      <c r="TCZ2" s="208"/>
      <c r="TDA2" s="208"/>
      <c r="TDB2" s="208"/>
      <c r="TDC2" s="208"/>
      <c r="TDD2" s="208"/>
      <c r="TDE2" s="208"/>
      <c r="TDF2" s="208"/>
      <c r="TDG2" s="208"/>
      <c r="TDH2" s="208"/>
      <c r="TDI2" s="208"/>
      <c r="TDJ2" s="208"/>
      <c r="TDK2" s="208"/>
      <c r="TDL2" s="208"/>
      <c r="TDM2" s="208"/>
      <c r="TDN2" s="208"/>
      <c r="TDO2" s="208"/>
      <c r="TDP2" s="208"/>
      <c r="TDQ2" s="208"/>
      <c r="TDR2" s="208"/>
      <c r="TDS2" s="208"/>
      <c r="TDT2" s="208"/>
      <c r="TDU2" s="208"/>
      <c r="TDV2" s="208"/>
      <c r="TDW2" s="208"/>
      <c r="TDX2" s="208"/>
      <c r="TDY2" s="208"/>
      <c r="TDZ2" s="208"/>
      <c r="TEA2" s="208"/>
      <c r="TEB2" s="208"/>
      <c r="TEC2" s="208"/>
      <c r="TED2" s="208"/>
      <c r="TEE2" s="208"/>
      <c r="TEF2" s="208"/>
      <c r="TEG2" s="208"/>
      <c r="TEH2" s="208"/>
      <c r="TEI2" s="208"/>
      <c r="TEJ2" s="208"/>
      <c r="TEK2" s="208"/>
      <c r="TEL2" s="208"/>
      <c r="TEM2" s="208"/>
      <c r="TEN2" s="208"/>
      <c r="TEO2" s="208"/>
      <c r="TEP2" s="208"/>
      <c r="TEQ2" s="208"/>
      <c r="TER2" s="208"/>
      <c r="TES2" s="208"/>
      <c r="TET2" s="208"/>
      <c r="TEU2" s="208"/>
      <c r="TEV2" s="208"/>
      <c r="TEW2" s="208"/>
      <c r="TEX2" s="208"/>
      <c r="TEY2" s="208"/>
      <c r="TEZ2" s="208"/>
      <c r="TFA2" s="208"/>
      <c r="TFB2" s="208"/>
      <c r="TFC2" s="208"/>
      <c r="TFD2" s="208"/>
      <c r="TFE2" s="208"/>
      <c r="TFF2" s="208"/>
      <c r="TFG2" s="208"/>
      <c r="TFH2" s="208"/>
      <c r="TFI2" s="208"/>
      <c r="TFJ2" s="208"/>
      <c r="TFK2" s="208"/>
      <c r="TFL2" s="208"/>
      <c r="TFM2" s="208"/>
      <c r="TFN2" s="208"/>
      <c r="TFO2" s="208"/>
      <c r="TFP2" s="208"/>
      <c r="TFQ2" s="208"/>
      <c r="TFR2" s="208"/>
      <c r="TFS2" s="208"/>
      <c r="TFT2" s="208"/>
      <c r="TFU2" s="208"/>
      <c r="TFV2" s="208"/>
      <c r="TFW2" s="208"/>
      <c r="TFX2" s="208"/>
      <c r="TFY2" s="208"/>
      <c r="TFZ2" s="208"/>
      <c r="TGA2" s="208"/>
      <c r="TGB2" s="208"/>
      <c r="TGC2" s="208"/>
      <c r="TGD2" s="208"/>
      <c r="TGE2" s="208"/>
      <c r="TGF2" s="208"/>
      <c r="TGG2" s="208"/>
      <c r="TGH2" s="208"/>
      <c r="TGI2" s="208"/>
      <c r="TGJ2" s="208"/>
      <c r="TGK2" s="208"/>
      <c r="TGL2" s="208"/>
      <c r="TGM2" s="208"/>
      <c r="TGN2" s="208"/>
      <c r="TGO2" s="208"/>
      <c r="TGP2" s="208"/>
      <c r="TGQ2" s="208"/>
      <c r="TGR2" s="208"/>
      <c r="TGS2" s="208"/>
      <c r="TGT2" s="208"/>
      <c r="TGU2" s="208"/>
      <c r="TGV2" s="208"/>
      <c r="TGW2" s="208"/>
      <c r="TGX2" s="208"/>
      <c r="TGY2" s="208"/>
      <c r="TGZ2" s="208"/>
      <c r="THA2" s="208"/>
      <c r="THB2" s="208"/>
      <c r="THC2" s="208"/>
      <c r="THD2" s="208"/>
      <c r="THE2" s="208"/>
      <c r="THF2" s="208"/>
      <c r="THG2" s="208"/>
      <c r="THH2" s="208"/>
      <c r="THI2" s="208"/>
      <c r="THJ2" s="208"/>
      <c r="THK2" s="208"/>
      <c r="THL2" s="208"/>
      <c r="THM2" s="208"/>
      <c r="THN2" s="208"/>
      <c r="THO2" s="208"/>
      <c r="THP2" s="208"/>
      <c r="THQ2" s="208"/>
      <c r="THR2" s="208"/>
      <c r="THS2" s="208"/>
      <c r="THT2" s="208"/>
      <c r="THU2" s="208"/>
      <c r="THV2" s="208"/>
      <c r="THW2" s="208"/>
      <c r="THX2" s="208"/>
      <c r="THY2" s="208"/>
      <c r="THZ2" s="208"/>
      <c r="TIA2" s="208"/>
      <c r="TIB2" s="208"/>
      <c r="TIC2" s="208"/>
      <c r="TID2" s="208"/>
      <c r="TIE2" s="208"/>
      <c r="TIF2" s="208"/>
      <c r="TIG2" s="208"/>
      <c r="TIH2" s="208"/>
      <c r="TII2" s="208"/>
      <c r="TIJ2" s="208"/>
      <c r="TIK2" s="208"/>
      <c r="TIL2" s="208"/>
      <c r="TIM2" s="208"/>
      <c r="TIN2" s="208"/>
      <c r="TIO2" s="208"/>
      <c r="TIP2" s="208"/>
      <c r="TIQ2" s="208"/>
      <c r="TIR2" s="208"/>
      <c r="TIS2" s="208"/>
      <c r="TIT2" s="208"/>
      <c r="TIU2" s="208"/>
      <c r="TIV2" s="208"/>
      <c r="TIW2" s="208"/>
      <c r="TIX2" s="208"/>
      <c r="TIY2" s="208"/>
      <c r="TIZ2" s="208"/>
      <c r="TJA2" s="208"/>
      <c r="TJB2" s="208"/>
      <c r="TJC2" s="208"/>
      <c r="TJD2" s="208"/>
      <c r="TJE2" s="208"/>
      <c r="TJF2" s="208"/>
      <c r="TJG2" s="208"/>
      <c r="TJH2" s="208"/>
      <c r="TJI2" s="208"/>
      <c r="TJJ2" s="208"/>
      <c r="TJK2" s="208"/>
      <c r="TJL2" s="208"/>
      <c r="TJM2" s="208"/>
      <c r="TJN2" s="208"/>
      <c r="TJO2" s="208"/>
      <c r="TJP2" s="208"/>
      <c r="TJQ2" s="208"/>
      <c r="TJR2" s="208"/>
      <c r="TJS2" s="208"/>
      <c r="TJT2" s="208"/>
      <c r="TJU2" s="208"/>
      <c r="TJV2" s="208"/>
      <c r="TJW2" s="208"/>
      <c r="TJX2" s="208"/>
      <c r="TJY2" s="208"/>
      <c r="TJZ2" s="208"/>
      <c r="TKA2" s="208"/>
      <c r="TKB2" s="208"/>
      <c r="TKC2" s="208"/>
      <c r="TKD2" s="208"/>
      <c r="TKE2" s="208"/>
      <c r="TKF2" s="208"/>
      <c r="TKG2" s="208"/>
      <c r="TKH2" s="208"/>
      <c r="TKI2" s="208"/>
      <c r="TKJ2" s="208"/>
      <c r="TKK2" s="208"/>
      <c r="TKL2" s="208"/>
      <c r="TKM2" s="208"/>
      <c r="TKN2" s="208"/>
      <c r="TKO2" s="208"/>
      <c r="TKP2" s="208"/>
      <c r="TKQ2" s="208"/>
      <c r="TKR2" s="208"/>
      <c r="TKS2" s="208"/>
      <c r="TKT2" s="208"/>
      <c r="TKU2" s="208"/>
      <c r="TKV2" s="208"/>
      <c r="TKW2" s="208"/>
      <c r="TKX2" s="208"/>
      <c r="TKY2" s="208"/>
      <c r="TKZ2" s="208"/>
      <c r="TLA2" s="208"/>
      <c r="TLB2" s="208"/>
      <c r="TLC2" s="208"/>
      <c r="TLD2" s="208"/>
      <c r="TLE2" s="208"/>
      <c r="TLF2" s="208"/>
      <c r="TLG2" s="208"/>
      <c r="TLH2" s="208"/>
      <c r="TLI2" s="208"/>
      <c r="TLJ2" s="208"/>
      <c r="TLK2" s="208"/>
      <c r="TLL2" s="208"/>
      <c r="TLM2" s="208"/>
      <c r="TLN2" s="208"/>
      <c r="TLO2" s="208"/>
      <c r="TLP2" s="208"/>
      <c r="TLQ2" s="208"/>
      <c r="TLR2" s="208"/>
      <c r="TLS2" s="208"/>
      <c r="TLT2" s="208"/>
      <c r="TLU2" s="208"/>
      <c r="TLV2" s="208"/>
      <c r="TLW2" s="208"/>
      <c r="TLX2" s="208"/>
      <c r="TLY2" s="208"/>
      <c r="TLZ2" s="208"/>
      <c r="TMA2" s="208"/>
      <c r="TMB2" s="208"/>
      <c r="TMC2" s="208"/>
      <c r="TMD2" s="208"/>
      <c r="TME2" s="208"/>
      <c r="TMF2" s="208"/>
      <c r="TMG2" s="208"/>
      <c r="TMH2" s="208"/>
      <c r="TMI2" s="208"/>
      <c r="TMJ2" s="208"/>
      <c r="TMK2" s="208"/>
      <c r="TML2" s="208"/>
      <c r="TMM2" s="208"/>
      <c r="TMN2" s="208"/>
      <c r="TMO2" s="208"/>
      <c r="TMP2" s="208"/>
      <c r="TMQ2" s="208"/>
      <c r="TMR2" s="208"/>
      <c r="TMS2" s="208"/>
      <c r="TMT2" s="208"/>
      <c r="TMU2" s="208"/>
      <c r="TMV2" s="208"/>
      <c r="TMW2" s="208"/>
      <c r="TMX2" s="208"/>
      <c r="TMY2" s="208"/>
      <c r="TMZ2" s="208"/>
      <c r="TNA2" s="208"/>
      <c r="TNB2" s="208"/>
      <c r="TNC2" s="208"/>
      <c r="TND2" s="208"/>
      <c r="TNE2" s="208"/>
      <c r="TNF2" s="208"/>
      <c r="TNG2" s="208"/>
      <c r="TNH2" s="208"/>
      <c r="TNI2" s="208"/>
      <c r="TNJ2" s="208"/>
      <c r="TNK2" s="208"/>
      <c r="TNL2" s="208"/>
      <c r="TNM2" s="208"/>
      <c r="TNN2" s="208"/>
      <c r="TNO2" s="208"/>
      <c r="TNP2" s="208"/>
      <c r="TNQ2" s="208"/>
      <c r="TNR2" s="208"/>
      <c r="TNS2" s="208"/>
      <c r="TNT2" s="208"/>
      <c r="TNU2" s="208"/>
      <c r="TNV2" s="208"/>
      <c r="TNW2" s="208"/>
      <c r="TNX2" s="208"/>
      <c r="TNY2" s="208"/>
      <c r="TNZ2" s="208"/>
      <c r="TOA2" s="208"/>
      <c r="TOB2" s="208"/>
      <c r="TOC2" s="208"/>
      <c r="TOD2" s="208"/>
      <c r="TOE2" s="208"/>
      <c r="TOF2" s="208"/>
      <c r="TOG2" s="208"/>
      <c r="TOH2" s="208"/>
      <c r="TOI2" s="208"/>
      <c r="TOJ2" s="208"/>
      <c r="TOK2" s="208"/>
      <c r="TOL2" s="208"/>
      <c r="TOM2" s="208"/>
      <c r="TON2" s="208"/>
      <c r="TOO2" s="208"/>
      <c r="TOP2" s="208"/>
      <c r="TOQ2" s="208"/>
      <c r="TOR2" s="208"/>
      <c r="TOS2" s="208"/>
      <c r="TOT2" s="208"/>
      <c r="TOU2" s="208"/>
      <c r="TOV2" s="208"/>
      <c r="TOW2" s="208"/>
      <c r="TOX2" s="208"/>
      <c r="TOY2" s="208"/>
      <c r="TOZ2" s="208"/>
      <c r="TPA2" s="208"/>
      <c r="TPB2" s="208"/>
      <c r="TPC2" s="208"/>
      <c r="TPD2" s="208"/>
      <c r="TPE2" s="208"/>
      <c r="TPF2" s="208"/>
      <c r="TPG2" s="208"/>
      <c r="TPH2" s="208"/>
      <c r="TPI2" s="208"/>
      <c r="TPJ2" s="208"/>
      <c r="TPK2" s="208"/>
      <c r="TPL2" s="208"/>
      <c r="TPM2" s="208"/>
      <c r="TPN2" s="208"/>
      <c r="TPO2" s="208"/>
      <c r="TPP2" s="208"/>
      <c r="TPQ2" s="208"/>
      <c r="TPR2" s="208"/>
      <c r="TPS2" s="208"/>
      <c r="TPT2" s="208"/>
      <c r="TPU2" s="208"/>
      <c r="TPV2" s="208"/>
      <c r="TPW2" s="208"/>
      <c r="TPX2" s="208"/>
      <c r="TPY2" s="208"/>
      <c r="TPZ2" s="208"/>
      <c r="TQA2" s="208"/>
      <c r="TQB2" s="208"/>
      <c r="TQC2" s="208"/>
      <c r="TQD2" s="208"/>
      <c r="TQE2" s="208"/>
      <c r="TQF2" s="208"/>
      <c r="TQG2" s="208"/>
      <c r="TQH2" s="208"/>
      <c r="TQI2" s="208"/>
      <c r="TQJ2" s="208"/>
      <c r="TQK2" s="208"/>
      <c r="TQL2" s="208"/>
      <c r="TQM2" s="208"/>
      <c r="TQN2" s="208"/>
      <c r="TQO2" s="208"/>
      <c r="TQP2" s="208"/>
      <c r="TQQ2" s="208"/>
      <c r="TQR2" s="208"/>
      <c r="TQS2" s="208"/>
      <c r="TQT2" s="208"/>
      <c r="TQU2" s="208"/>
      <c r="TQV2" s="208"/>
      <c r="TQW2" s="208"/>
      <c r="TQX2" s="208"/>
      <c r="TQY2" s="208"/>
      <c r="TQZ2" s="208"/>
      <c r="TRA2" s="208"/>
      <c r="TRB2" s="208"/>
      <c r="TRC2" s="208"/>
      <c r="TRD2" s="208"/>
      <c r="TRE2" s="208"/>
      <c r="TRF2" s="208"/>
      <c r="TRG2" s="208"/>
      <c r="TRH2" s="208"/>
      <c r="TRI2" s="208"/>
      <c r="TRJ2" s="208"/>
      <c r="TRK2" s="208"/>
      <c r="TRL2" s="208"/>
      <c r="TRM2" s="208"/>
      <c r="TRN2" s="208"/>
      <c r="TRO2" s="208"/>
      <c r="TRP2" s="208"/>
      <c r="TRQ2" s="208"/>
      <c r="TRR2" s="208"/>
      <c r="TRS2" s="208"/>
      <c r="TRT2" s="208"/>
      <c r="TRU2" s="208"/>
      <c r="TRV2" s="208"/>
      <c r="TRW2" s="208"/>
      <c r="TRX2" s="208"/>
      <c r="TRY2" s="208"/>
      <c r="TRZ2" s="208"/>
      <c r="TSA2" s="208"/>
      <c r="TSB2" s="208"/>
      <c r="TSC2" s="208"/>
      <c r="TSD2" s="208"/>
      <c r="TSE2" s="208"/>
      <c r="TSF2" s="208"/>
      <c r="TSG2" s="208"/>
      <c r="TSH2" s="208"/>
      <c r="TSI2" s="208"/>
      <c r="TSJ2" s="208"/>
      <c r="TSK2" s="208"/>
      <c r="TSL2" s="208"/>
      <c r="TSM2" s="208"/>
      <c r="TSN2" s="208"/>
      <c r="TSO2" s="208"/>
      <c r="TSP2" s="208"/>
      <c r="TSQ2" s="208"/>
      <c r="TSR2" s="208"/>
      <c r="TSS2" s="208"/>
      <c r="TST2" s="208"/>
      <c r="TSU2" s="208"/>
      <c r="TSV2" s="208"/>
      <c r="TSW2" s="208"/>
      <c r="TSX2" s="208"/>
      <c r="TSY2" s="208"/>
      <c r="TSZ2" s="208"/>
      <c r="TTA2" s="208"/>
      <c r="TTB2" s="208"/>
      <c r="TTC2" s="208"/>
      <c r="TTD2" s="208"/>
      <c r="TTE2" s="208"/>
      <c r="TTF2" s="208"/>
      <c r="TTG2" s="208"/>
      <c r="TTH2" s="208"/>
      <c r="TTI2" s="208"/>
      <c r="TTJ2" s="208"/>
      <c r="TTK2" s="208"/>
      <c r="TTL2" s="208"/>
      <c r="TTM2" s="208"/>
      <c r="TTN2" s="208"/>
      <c r="TTO2" s="208"/>
      <c r="TTP2" s="208"/>
      <c r="TTQ2" s="208"/>
      <c r="TTR2" s="208"/>
      <c r="TTS2" s="208"/>
      <c r="TTT2" s="208"/>
      <c r="TTU2" s="208"/>
      <c r="TTV2" s="208"/>
      <c r="TTW2" s="208"/>
      <c r="TTX2" s="208"/>
      <c r="TTY2" s="208"/>
      <c r="TTZ2" s="208"/>
      <c r="TUA2" s="208"/>
      <c r="TUB2" s="208"/>
      <c r="TUC2" s="208"/>
      <c r="TUD2" s="208"/>
      <c r="TUE2" s="208"/>
      <c r="TUF2" s="208"/>
      <c r="TUG2" s="208"/>
      <c r="TUH2" s="208"/>
      <c r="TUI2" s="208"/>
      <c r="TUJ2" s="208"/>
      <c r="TUK2" s="208"/>
      <c r="TUL2" s="208"/>
      <c r="TUM2" s="208"/>
      <c r="TUN2" s="208"/>
      <c r="TUO2" s="208"/>
      <c r="TUP2" s="208"/>
      <c r="TUQ2" s="208"/>
      <c r="TUR2" s="208"/>
      <c r="TUS2" s="208"/>
      <c r="TUT2" s="208"/>
      <c r="TUU2" s="208"/>
      <c r="TUV2" s="208"/>
      <c r="TUW2" s="208"/>
      <c r="TUX2" s="208"/>
      <c r="TUY2" s="208"/>
      <c r="TUZ2" s="208"/>
      <c r="TVA2" s="208"/>
      <c r="TVB2" s="208"/>
      <c r="TVC2" s="208"/>
      <c r="TVD2" s="208"/>
      <c r="TVE2" s="208"/>
      <c r="TVF2" s="208"/>
      <c r="TVG2" s="208"/>
      <c r="TVH2" s="208"/>
      <c r="TVI2" s="208"/>
      <c r="TVJ2" s="208"/>
      <c r="TVK2" s="208"/>
      <c r="TVL2" s="208"/>
      <c r="TVM2" s="208"/>
      <c r="TVN2" s="208"/>
      <c r="TVO2" s="208"/>
      <c r="TVP2" s="208"/>
      <c r="TVQ2" s="208"/>
      <c r="TVR2" s="208"/>
      <c r="TVS2" s="208"/>
      <c r="TVT2" s="208"/>
      <c r="TVU2" s="208"/>
      <c r="TVV2" s="208"/>
      <c r="TVW2" s="208"/>
      <c r="TVX2" s="208"/>
      <c r="TVY2" s="208"/>
      <c r="TVZ2" s="208"/>
      <c r="TWA2" s="208"/>
      <c r="TWB2" s="208"/>
      <c r="TWC2" s="208"/>
      <c r="TWD2" s="208"/>
      <c r="TWE2" s="208"/>
      <c r="TWF2" s="208"/>
      <c r="TWG2" s="208"/>
      <c r="TWH2" s="208"/>
      <c r="TWI2" s="208"/>
      <c r="TWJ2" s="208"/>
      <c r="TWK2" s="208"/>
      <c r="TWL2" s="208"/>
      <c r="TWM2" s="208"/>
      <c r="TWN2" s="208"/>
      <c r="TWO2" s="208"/>
      <c r="TWP2" s="208"/>
      <c r="TWQ2" s="208"/>
      <c r="TWR2" s="208"/>
      <c r="TWS2" s="208"/>
      <c r="TWT2" s="208"/>
      <c r="TWU2" s="208"/>
      <c r="TWV2" s="208"/>
      <c r="TWW2" s="208"/>
      <c r="TWX2" s="208"/>
      <c r="TWY2" s="208"/>
      <c r="TWZ2" s="208"/>
      <c r="TXA2" s="208"/>
      <c r="TXB2" s="208"/>
      <c r="TXC2" s="208"/>
      <c r="TXD2" s="208"/>
      <c r="TXE2" s="208"/>
      <c r="TXF2" s="208"/>
      <c r="TXG2" s="208"/>
      <c r="TXH2" s="208"/>
      <c r="TXI2" s="208"/>
      <c r="TXJ2" s="208"/>
      <c r="TXK2" s="208"/>
      <c r="TXL2" s="208"/>
      <c r="TXM2" s="208"/>
      <c r="TXN2" s="208"/>
      <c r="TXO2" s="208"/>
      <c r="TXP2" s="208"/>
      <c r="TXQ2" s="208"/>
      <c r="TXR2" s="208"/>
      <c r="TXS2" s="208"/>
      <c r="TXT2" s="208"/>
      <c r="TXU2" s="208"/>
      <c r="TXV2" s="208"/>
      <c r="TXW2" s="208"/>
      <c r="TXX2" s="208"/>
      <c r="TXY2" s="208"/>
      <c r="TXZ2" s="208"/>
      <c r="TYA2" s="208"/>
      <c r="TYB2" s="208"/>
      <c r="TYC2" s="208"/>
      <c r="TYD2" s="208"/>
      <c r="TYE2" s="208"/>
      <c r="TYF2" s="208"/>
      <c r="TYG2" s="208"/>
      <c r="TYH2" s="208"/>
      <c r="TYI2" s="208"/>
      <c r="TYJ2" s="208"/>
      <c r="TYK2" s="208"/>
      <c r="TYL2" s="208"/>
      <c r="TYM2" s="208"/>
      <c r="TYN2" s="208"/>
      <c r="TYO2" s="208"/>
      <c r="TYP2" s="208"/>
      <c r="TYQ2" s="208"/>
      <c r="TYR2" s="208"/>
      <c r="TYS2" s="208"/>
      <c r="TYT2" s="208"/>
      <c r="TYU2" s="208"/>
      <c r="TYV2" s="208"/>
      <c r="TYW2" s="208"/>
      <c r="TYX2" s="208"/>
      <c r="TYY2" s="208"/>
      <c r="TYZ2" s="208"/>
      <c r="TZA2" s="208"/>
      <c r="TZB2" s="208"/>
      <c r="TZC2" s="208"/>
      <c r="TZD2" s="208"/>
      <c r="TZE2" s="208"/>
      <c r="TZF2" s="208"/>
      <c r="TZG2" s="208"/>
      <c r="TZH2" s="208"/>
      <c r="TZI2" s="208"/>
      <c r="TZJ2" s="208"/>
      <c r="TZK2" s="208"/>
      <c r="TZL2" s="208"/>
      <c r="TZM2" s="208"/>
      <c r="TZN2" s="208"/>
      <c r="TZO2" s="208"/>
      <c r="TZP2" s="208"/>
      <c r="TZQ2" s="208"/>
      <c r="TZR2" s="208"/>
      <c r="TZS2" s="208"/>
      <c r="TZT2" s="208"/>
      <c r="TZU2" s="208"/>
      <c r="TZV2" s="208"/>
      <c r="TZW2" s="208"/>
      <c r="TZX2" s="208"/>
      <c r="TZY2" s="208"/>
      <c r="TZZ2" s="208"/>
      <c r="UAA2" s="208"/>
      <c r="UAB2" s="208"/>
      <c r="UAC2" s="208"/>
      <c r="UAD2" s="208"/>
      <c r="UAE2" s="208"/>
      <c r="UAF2" s="208"/>
      <c r="UAG2" s="208"/>
      <c r="UAH2" s="208"/>
      <c r="UAI2" s="208"/>
      <c r="UAJ2" s="208"/>
      <c r="UAK2" s="208"/>
      <c r="UAL2" s="208"/>
      <c r="UAM2" s="208"/>
      <c r="UAN2" s="208"/>
      <c r="UAO2" s="208"/>
      <c r="UAP2" s="208"/>
      <c r="UAQ2" s="208"/>
      <c r="UAR2" s="208"/>
      <c r="UAS2" s="208"/>
      <c r="UAT2" s="208"/>
      <c r="UAU2" s="208"/>
      <c r="UAV2" s="208"/>
      <c r="UAW2" s="208"/>
      <c r="UAX2" s="208"/>
      <c r="UAY2" s="208"/>
      <c r="UAZ2" s="208"/>
      <c r="UBA2" s="208"/>
      <c r="UBB2" s="208"/>
      <c r="UBC2" s="208"/>
      <c r="UBD2" s="208"/>
      <c r="UBE2" s="208"/>
      <c r="UBF2" s="208"/>
      <c r="UBG2" s="208"/>
      <c r="UBH2" s="208"/>
      <c r="UBI2" s="208"/>
      <c r="UBJ2" s="208"/>
      <c r="UBK2" s="208"/>
      <c r="UBL2" s="208"/>
      <c r="UBM2" s="208"/>
      <c r="UBN2" s="208"/>
      <c r="UBO2" s="208"/>
      <c r="UBP2" s="208"/>
      <c r="UBQ2" s="208"/>
      <c r="UBR2" s="208"/>
      <c r="UBS2" s="208"/>
      <c r="UBT2" s="208"/>
      <c r="UBU2" s="208"/>
      <c r="UBV2" s="208"/>
      <c r="UBW2" s="208"/>
      <c r="UBX2" s="208"/>
      <c r="UBY2" s="208"/>
      <c r="UBZ2" s="208"/>
      <c r="UCA2" s="208"/>
      <c r="UCB2" s="208"/>
      <c r="UCC2" s="208"/>
      <c r="UCD2" s="208"/>
      <c r="UCE2" s="208"/>
      <c r="UCF2" s="208"/>
      <c r="UCG2" s="208"/>
      <c r="UCH2" s="208"/>
      <c r="UCI2" s="208"/>
      <c r="UCJ2" s="208"/>
      <c r="UCK2" s="208"/>
      <c r="UCL2" s="208"/>
      <c r="UCM2" s="208"/>
      <c r="UCN2" s="208"/>
      <c r="UCO2" s="208"/>
      <c r="UCP2" s="208"/>
      <c r="UCQ2" s="208"/>
      <c r="UCR2" s="208"/>
      <c r="UCS2" s="208"/>
      <c r="UCT2" s="208"/>
      <c r="UCU2" s="208"/>
      <c r="UCV2" s="208"/>
      <c r="UCW2" s="208"/>
      <c r="UCX2" s="208"/>
      <c r="UCY2" s="208"/>
      <c r="UCZ2" s="208"/>
      <c r="UDA2" s="208"/>
      <c r="UDB2" s="208"/>
      <c r="UDC2" s="208"/>
      <c r="UDD2" s="208"/>
      <c r="UDE2" s="208"/>
      <c r="UDF2" s="208"/>
      <c r="UDG2" s="208"/>
      <c r="UDH2" s="208"/>
      <c r="UDI2" s="208"/>
      <c r="UDJ2" s="208"/>
      <c r="UDK2" s="208"/>
      <c r="UDL2" s="208"/>
      <c r="UDM2" s="208"/>
      <c r="UDN2" s="208"/>
      <c r="UDO2" s="208"/>
      <c r="UDP2" s="208"/>
      <c r="UDQ2" s="208"/>
      <c r="UDR2" s="208"/>
      <c r="UDS2" s="208"/>
      <c r="UDT2" s="208"/>
      <c r="UDU2" s="208"/>
      <c r="UDV2" s="208"/>
      <c r="UDW2" s="208"/>
      <c r="UDX2" s="208"/>
      <c r="UDY2" s="208"/>
      <c r="UDZ2" s="208"/>
      <c r="UEA2" s="208"/>
      <c r="UEB2" s="208"/>
      <c r="UEC2" s="208"/>
      <c r="UED2" s="208"/>
      <c r="UEE2" s="208"/>
      <c r="UEF2" s="208"/>
      <c r="UEG2" s="208"/>
      <c r="UEH2" s="208"/>
      <c r="UEI2" s="208"/>
      <c r="UEJ2" s="208"/>
      <c r="UEK2" s="208"/>
      <c r="UEL2" s="208"/>
      <c r="UEM2" s="208"/>
      <c r="UEN2" s="208"/>
      <c r="UEO2" s="208"/>
      <c r="UEP2" s="208"/>
      <c r="UEQ2" s="208"/>
      <c r="UER2" s="208"/>
      <c r="UES2" s="208"/>
      <c r="UET2" s="208"/>
      <c r="UEU2" s="208"/>
      <c r="UEV2" s="208"/>
      <c r="UEW2" s="208"/>
      <c r="UEX2" s="208"/>
      <c r="UEY2" s="208"/>
      <c r="UEZ2" s="208"/>
      <c r="UFA2" s="208"/>
      <c r="UFB2" s="208"/>
      <c r="UFC2" s="208"/>
      <c r="UFD2" s="208"/>
      <c r="UFE2" s="208"/>
      <c r="UFF2" s="208"/>
      <c r="UFG2" s="208"/>
      <c r="UFH2" s="208"/>
      <c r="UFI2" s="208"/>
      <c r="UFJ2" s="208"/>
      <c r="UFK2" s="208"/>
      <c r="UFL2" s="208"/>
      <c r="UFM2" s="208"/>
      <c r="UFN2" s="208"/>
      <c r="UFO2" s="208"/>
      <c r="UFP2" s="208"/>
      <c r="UFQ2" s="208"/>
      <c r="UFR2" s="208"/>
      <c r="UFS2" s="208"/>
      <c r="UFT2" s="208"/>
      <c r="UFU2" s="208"/>
      <c r="UFV2" s="208"/>
      <c r="UFW2" s="208"/>
      <c r="UFX2" s="208"/>
      <c r="UFY2" s="208"/>
      <c r="UFZ2" s="208"/>
      <c r="UGA2" s="208"/>
      <c r="UGB2" s="208"/>
      <c r="UGC2" s="208"/>
      <c r="UGD2" s="208"/>
      <c r="UGE2" s="208"/>
      <c r="UGF2" s="208"/>
      <c r="UGG2" s="208"/>
      <c r="UGH2" s="208"/>
      <c r="UGI2" s="208"/>
      <c r="UGJ2" s="208"/>
      <c r="UGK2" s="208"/>
      <c r="UGL2" s="208"/>
      <c r="UGM2" s="208"/>
      <c r="UGN2" s="208"/>
      <c r="UGO2" s="208"/>
      <c r="UGP2" s="208"/>
      <c r="UGQ2" s="208"/>
      <c r="UGR2" s="208"/>
      <c r="UGS2" s="208"/>
      <c r="UGT2" s="208"/>
      <c r="UGU2" s="208"/>
      <c r="UGV2" s="208"/>
      <c r="UGW2" s="208"/>
      <c r="UGX2" s="208"/>
      <c r="UGY2" s="208"/>
      <c r="UGZ2" s="208"/>
      <c r="UHA2" s="208"/>
      <c r="UHB2" s="208"/>
      <c r="UHC2" s="208"/>
      <c r="UHD2" s="208"/>
      <c r="UHE2" s="208"/>
      <c r="UHF2" s="208"/>
      <c r="UHG2" s="208"/>
      <c r="UHH2" s="208"/>
      <c r="UHI2" s="208"/>
      <c r="UHJ2" s="208"/>
      <c r="UHK2" s="208"/>
      <c r="UHL2" s="208"/>
      <c r="UHM2" s="208"/>
      <c r="UHN2" s="208"/>
      <c r="UHO2" s="208"/>
      <c r="UHP2" s="208"/>
      <c r="UHQ2" s="208"/>
      <c r="UHR2" s="208"/>
      <c r="UHS2" s="208"/>
      <c r="UHT2" s="208"/>
      <c r="UHU2" s="208"/>
      <c r="UHV2" s="208"/>
      <c r="UHW2" s="208"/>
      <c r="UHX2" s="208"/>
      <c r="UHY2" s="208"/>
      <c r="UHZ2" s="208"/>
      <c r="UIA2" s="208"/>
      <c r="UIB2" s="208"/>
      <c r="UIC2" s="208"/>
      <c r="UID2" s="208"/>
      <c r="UIE2" s="208"/>
      <c r="UIF2" s="208"/>
      <c r="UIG2" s="208"/>
      <c r="UIH2" s="208"/>
      <c r="UII2" s="208"/>
      <c r="UIJ2" s="208"/>
      <c r="UIK2" s="208"/>
      <c r="UIL2" s="208"/>
      <c r="UIM2" s="208"/>
      <c r="UIN2" s="208"/>
      <c r="UIO2" s="208"/>
      <c r="UIP2" s="208"/>
      <c r="UIQ2" s="208"/>
      <c r="UIR2" s="208"/>
      <c r="UIS2" s="208"/>
      <c r="UIT2" s="208"/>
      <c r="UIU2" s="208"/>
      <c r="UIV2" s="208"/>
      <c r="UIW2" s="208"/>
      <c r="UIX2" s="208"/>
      <c r="UIY2" s="208"/>
      <c r="UIZ2" s="208"/>
      <c r="UJA2" s="208"/>
      <c r="UJB2" s="208"/>
      <c r="UJC2" s="208"/>
      <c r="UJD2" s="208"/>
      <c r="UJE2" s="208"/>
      <c r="UJF2" s="208"/>
      <c r="UJG2" s="208"/>
      <c r="UJH2" s="208"/>
      <c r="UJI2" s="208"/>
      <c r="UJJ2" s="208"/>
      <c r="UJK2" s="208"/>
      <c r="UJL2" s="208"/>
      <c r="UJM2" s="208"/>
      <c r="UJN2" s="208"/>
      <c r="UJO2" s="208"/>
      <c r="UJP2" s="208"/>
      <c r="UJQ2" s="208"/>
      <c r="UJR2" s="208"/>
      <c r="UJS2" s="208"/>
      <c r="UJT2" s="208"/>
      <c r="UJU2" s="208"/>
      <c r="UJV2" s="208"/>
      <c r="UJW2" s="208"/>
      <c r="UJX2" s="208"/>
      <c r="UJY2" s="208"/>
      <c r="UJZ2" s="208"/>
      <c r="UKA2" s="208"/>
      <c r="UKB2" s="208"/>
      <c r="UKC2" s="208"/>
      <c r="UKD2" s="208"/>
      <c r="UKE2" s="208"/>
      <c r="UKF2" s="208"/>
      <c r="UKG2" s="208"/>
      <c r="UKH2" s="208"/>
      <c r="UKI2" s="208"/>
      <c r="UKJ2" s="208"/>
      <c r="UKK2" s="208"/>
      <c r="UKL2" s="208"/>
      <c r="UKM2" s="208"/>
      <c r="UKN2" s="208"/>
      <c r="UKO2" s="208"/>
      <c r="UKP2" s="208"/>
      <c r="UKQ2" s="208"/>
      <c r="UKR2" s="208"/>
      <c r="UKS2" s="208"/>
      <c r="UKT2" s="208"/>
      <c r="UKU2" s="208"/>
      <c r="UKV2" s="208"/>
      <c r="UKW2" s="208"/>
      <c r="UKX2" s="208"/>
      <c r="UKY2" s="208"/>
      <c r="UKZ2" s="208"/>
      <c r="ULA2" s="208"/>
      <c r="ULB2" s="208"/>
      <c r="ULC2" s="208"/>
      <c r="ULD2" s="208"/>
      <c r="ULE2" s="208"/>
      <c r="ULF2" s="208"/>
      <c r="ULG2" s="208"/>
      <c r="ULH2" s="208"/>
      <c r="ULI2" s="208"/>
      <c r="ULJ2" s="208"/>
      <c r="ULK2" s="208"/>
      <c r="ULL2" s="208"/>
      <c r="ULM2" s="208"/>
      <c r="ULN2" s="208"/>
      <c r="ULO2" s="208"/>
      <c r="ULP2" s="208"/>
      <c r="ULQ2" s="208"/>
      <c r="ULR2" s="208"/>
      <c r="ULS2" s="208"/>
      <c r="ULT2" s="208"/>
      <c r="ULU2" s="208"/>
      <c r="ULV2" s="208"/>
      <c r="ULW2" s="208"/>
      <c r="ULX2" s="208"/>
      <c r="ULY2" s="208"/>
      <c r="ULZ2" s="208"/>
      <c r="UMA2" s="208"/>
      <c r="UMB2" s="208"/>
      <c r="UMC2" s="208"/>
      <c r="UMD2" s="208"/>
      <c r="UME2" s="208"/>
      <c r="UMF2" s="208"/>
      <c r="UMG2" s="208"/>
      <c r="UMH2" s="208"/>
      <c r="UMI2" s="208"/>
      <c r="UMJ2" s="208"/>
      <c r="UMK2" s="208"/>
      <c r="UML2" s="208"/>
      <c r="UMM2" s="208"/>
      <c r="UMN2" s="208"/>
      <c r="UMO2" s="208"/>
      <c r="UMP2" s="208"/>
      <c r="UMQ2" s="208"/>
      <c r="UMR2" s="208"/>
      <c r="UMS2" s="208"/>
      <c r="UMT2" s="208"/>
      <c r="UMU2" s="208"/>
      <c r="UMV2" s="208"/>
      <c r="UMW2" s="208"/>
      <c r="UMX2" s="208"/>
      <c r="UMY2" s="208"/>
      <c r="UMZ2" s="208"/>
      <c r="UNA2" s="208"/>
      <c r="UNB2" s="208"/>
      <c r="UNC2" s="208"/>
      <c r="UND2" s="208"/>
      <c r="UNE2" s="208"/>
      <c r="UNF2" s="208"/>
      <c r="UNG2" s="208"/>
      <c r="UNH2" s="208"/>
      <c r="UNI2" s="208"/>
      <c r="UNJ2" s="208"/>
      <c r="UNK2" s="208"/>
      <c r="UNL2" s="208"/>
      <c r="UNM2" s="208"/>
      <c r="UNN2" s="208"/>
      <c r="UNO2" s="208"/>
      <c r="UNP2" s="208"/>
      <c r="UNQ2" s="208"/>
      <c r="UNR2" s="208"/>
      <c r="UNS2" s="208"/>
      <c r="UNT2" s="208"/>
      <c r="UNU2" s="208"/>
      <c r="UNV2" s="208"/>
      <c r="UNW2" s="208"/>
      <c r="UNX2" s="208"/>
      <c r="UNY2" s="208"/>
      <c r="UNZ2" s="208"/>
      <c r="UOA2" s="208"/>
      <c r="UOB2" s="208"/>
      <c r="UOC2" s="208"/>
      <c r="UOD2" s="208"/>
      <c r="UOE2" s="208"/>
      <c r="UOF2" s="208"/>
      <c r="UOG2" s="208"/>
      <c r="UOH2" s="208"/>
      <c r="UOI2" s="208"/>
      <c r="UOJ2" s="208"/>
      <c r="UOK2" s="208"/>
      <c r="UOL2" s="208"/>
      <c r="UOM2" s="208"/>
      <c r="UON2" s="208"/>
      <c r="UOO2" s="208"/>
      <c r="UOP2" s="208"/>
      <c r="UOQ2" s="208"/>
      <c r="UOR2" s="208"/>
      <c r="UOS2" s="208"/>
      <c r="UOT2" s="208"/>
      <c r="UOU2" s="208"/>
      <c r="UOV2" s="208"/>
      <c r="UOW2" s="208"/>
      <c r="UOX2" s="208"/>
      <c r="UOY2" s="208"/>
      <c r="UOZ2" s="208"/>
      <c r="UPA2" s="208"/>
      <c r="UPB2" s="208"/>
      <c r="UPC2" s="208"/>
      <c r="UPD2" s="208"/>
      <c r="UPE2" s="208"/>
      <c r="UPF2" s="208"/>
      <c r="UPG2" s="208"/>
      <c r="UPH2" s="208"/>
      <c r="UPI2" s="208"/>
      <c r="UPJ2" s="208"/>
      <c r="UPK2" s="208"/>
      <c r="UPL2" s="208"/>
      <c r="UPM2" s="208"/>
      <c r="UPN2" s="208"/>
      <c r="UPO2" s="208"/>
      <c r="UPP2" s="208"/>
      <c r="UPQ2" s="208"/>
      <c r="UPR2" s="208"/>
      <c r="UPS2" s="208"/>
      <c r="UPT2" s="208"/>
      <c r="UPU2" s="208"/>
      <c r="UPV2" s="208"/>
      <c r="UPW2" s="208"/>
      <c r="UPX2" s="208"/>
      <c r="UPY2" s="208"/>
      <c r="UPZ2" s="208"/>
      <c r="UQA2" s="208"/>
      <c r="UQB2" s="208"/>
      <c r="UQC2" s="208"/>
      <c r="UQD2" s="208"/>
      <c r="UQE2" s="208"/>
      <c r="UQF2" s="208"/>
      <c r="UQG2" s="208"/>
      <c r="UQH2" s="208"/>
      <c r="UQI2" s="208"/>
      <c r="UQJ2" s="208"/>
      <c r="UQK2" s="208"/>
      <c r="UQL2" s="208"/>
      <c r="UQM2" s="208"/>
      <c r="UQN2" s="208"/>
      <c r="UQO2" s="208"/>
      <c r="UQP2" s="208"/>
      <c r="UQQ2" s="208"/>
      <c r="UQR2" s="208"/>
      <c r="UQS2" s="208"/>
      <c r="UQT2" s="208"/>
      <c r="UQU2" s="208"/>
      <c r="UQV2" s="208"/>
      <c r="UQW2" s="208"/>
      <c r="UQX2" s="208"/>
      <c r="UQY2" s="208"/>
      <c r="UQZ2" s="208"/>
      <c r="URA2" s="208"/>
      <c r="URB2" s="208"/>
      <c r="URC2" s="208"/>
      <c r="URD2" s="208"/>
      <c r="URE2" s="208"/>
      <c r="URF2" s="208"/>
      <c r="URG2" s="208"/>
      <c r="URH2" s="208"/>
      <c r="URI2" s="208"/>
      <c r="URJ2" s="208"/>
      <c r="URK2" s="208"/>
      <c r="URL2" s="208"/>
      <c r="URM2" s="208"/>
      <c r="URN2" s="208"/>
      <c r="URO2" s="208"/>
      <c r="URP2" s="208"/>
      <c r="URQ2" s="208"/>
      <c r="URR2" s="208"/>
      <c r="URS2" s="208"/>
      <c r="URT2" s="208"/>
      <c r="URU2" s="208"/>
      <c r="URV2" s="208"/>
      <c r="URW2" s="208"/>
      <c r="URX2" s="208"/>
      <c r="URY2" s="208"/>
      <c r="URZ2" s="208"/>
      <c r="USA2" s="208"/>
      <c r="USB2" s="208"/>
      <c r="USC2" s="208"/>
      <c r="USD2" s="208"/>
      <c r="USE2" s="208"/>
      <c r="USF2" s="208"/>
      <c r="USG2" s="208"/>
      <c r="USH2" s="208"/>
      <c r="USI2" s="208"/>
      <c r="USJ2" s="208"/>
      <c r="USK2" s="208"/>
      <c r="USL2" s="208"/>
      <c r="USM2" s="208"/>
      <c r="USN2" s="208"/>
      <c r="USO2" s="208"/>
      <c r="USP2" s="208"/>
      <c r="USQ2" s="208"/>
      <c r="USR2" s="208"/>
      <c r="USS2" s="208"/>
      <c r="UST2" s="208"/>
      <c r="USU2" s="208"/>
      <c r="USV2" s="208"/>
      <c r="USW2" s="208"/>
      <c r="USX2" s="208"/>
      <c r="USY2" s="208"/>
      <c r="USZ2" s="208"/>
      <c r="UTA2" s="208"/>
      <c r="UTB2" s="208"/>
      <c r="UTC2" s="208"/>
      <c r="UTD2" s="208"/>
      <c r="UTE2" s="208"/>
      <c r="UTF2" s="208"/>
      <c r="UTG2" s="208"/>
      <c r="UTH2" s="208"/>
      <c r="UTI2" s="208"/>
      <c r="UTJ2" s="208"/>
      <c r="UTK2" s="208"/>
      <c r="UTL2" s="208"/>
      <c r="UTM2" s="208"/>
      <c r="UTN2" s="208"/>
      <c r="UTO2" s="208"/>
      <c r="UTP2" s="208"/>
      <c r="UTQ2" s="208"/>
      <c r="UTR2" s="208"/>
      <c r="UTS2" s="208"/>
      <c r="UTT2" s="208"/>
      <c r="UTU2" s="208"/>
      <c r="UTV2" s="208"/>
      <c r="UTW2" s="208"/>
      <c r="UTX2" s="208"/>
      <c r="UTY2" s="208"/>
      <c r="UTZ2" s="208"/>
      <c r="UUA2" s="208"/>
      <c r="UUB2" s="208"/>
      <c r="UUC2" s="208"/>
      <c r="UUD2" s="208"/>
      <c r="UUE2" s="208"/>
      <c r="UUF2" s="208"/>
      <c r="UUG2" s="208"/>
      <c r="UUH2" s="208"/>
      <c r="UUI2" s="208"/>
      <c r="UUJ2" s="208"/>
      <c r="UUK2" s="208"/>
      <c r="UUL2" s="208"/>
      <c r="UUM2" s="208"/>
      <c r="UUN2" s="208"/>
      <c r="UUO2" s="208"/>
      <c r="UUP2" s="208"/>
      <c r="UUQ2" s="208"/>
      <c r="UUR2" s="208"/>
      <c r="UUS2" s="208"/>
      <c r="UUT2" s="208"/>
      <c r="UUU2" s="208"/>
      <c r="UUV2" s="208"/>
      <c r="UUW2" s="208"/>
      <c r="UUX2" s="208"/>
      <c r="UUY2" s="208"/>
      <c r="UUZ2" s="208"/>
      <c r="UVA2" s="208"/>
      <c r="UVB2" s="208"/>
      <c r="UVC2" s="208"/>
      <c r="UVD2" s="208"/>
      <c r="UVE2" s="208"/>
      <c r="UVF2" s="208"/>
      <c r="UVG2" s="208"/>
      <c r="UVH2" s="208"/>
      <c r="UVI2" s="208"/>
      <c r="UVJ2" s="208"/>
      <c r="UVK2" s="208"/>
      <c r="UVL2" s="208"/>
      <c r="UVM2" s="208"/>
      <c r="UVN2" s="208"/>
      <c r="UVO2" s="208"/>
      <c r="UVP2" s="208"/>
      <c r="UVQ2" s="208"/>
      <c r="UVR2" s="208"/>
      <c r="UVS2" s="208"/>
      <c r="UVT2" s="208"/>
      <c r="UVU2" s="208"/>
      <c r="UVV2" s="208"/>
      <c r="UVW2" s="208"/>
      <c r="UVX2" s="208"/>
      <c r="UVY2" s="208"/>
      <c r="UVZ2" s="208"/>
      <c r="UWA2" s="208"/>
      <c r="UWB2" s="208"/>
      <c r="UWC2" s="208"/>
      <c r="UWD2" s="208"/>
      <c r="UWE2" s="208"/>
      <c r="UWF2" s="208"/>
      <c r="UWG2" s="208"/>
      <c r="UWH2" s="208"/>
      <c r="UWI2" s="208"/>
      <c r="UWJ2" s="208"/>
      <c r="UWK2" s="208"/>
      <c r="UWL2" s="208"/>
      <c r="UWM2" s="208"/>
      <c r="UWN2" s="208"/>
      <c r="UWO2" s="208"/>
      <c r="UWP2" s="208"/>
      <c r="UWQ2" s="208"/>
      <c r="UWR2" s="208"/>
      <c r="UWS2" s="208"/>
      <c r="UWT2" s="208"/>
      <c r="UWU2" s="208"/>
      <c r="UWV2" s="208"/>
      <c r="UWW2" s="208"/>
      <c r="UWX2" s="208"/>
      <c r="UWY2" s="208"/>
      <c r="UWZ2" s="208"/>
      <c r="UXA2" s="208"/>
      <c r="UXB2" s="208"/>
      <c r="UXC2" s="208"/>
      <c r="UXD2" s="208"/>
      <c r="UXE2" s="208"/>
      <c r="UXF2" s="208"/>
      <c r="UXG2" s="208"/>
      <c r="UXH2" s="208"/>
      <c r="UXI2" s="208"/>
      <c r="UXJ2" s="208"/>
      <c r="UXK2" s="208"/>
      <c r="UXL2" s="208"/>
      <c r="UXM2" s="208"/>
      <c r="UXN2" s="208"/>
      <c r="UXO2" s="208"/>
      <c r="UXP2" s="208"/>
      <c r="UXQ2" s="208"/>
      <c r="UXR2" s="208"/>
      <c r="UXS2" s="208"/>
      <c r="UXT2" s="208"/>
      <c r="UXU2" s="208"/>
      <c r="UXV2" s="208"/>
      <c r="UXW2" s="208"/>
      <c r="UXX2" s="208"/>
      <c r="UXY2" s="208"/>
      <c r="UXZ2" s="208"/>
      <c r="UYA2" s="208"/>
      <c r="UYB2" s="208"/>
      <c r="UYC2" s="208"/>
      <c r="UYD2" s="208"/>
      <c r="UYE2" s="208"/>
      <c r="UYF2" s="208"/>
      <c r="UYG2" s="208"/>
      <c r="UYH2" s="208"/>
      <c r="UYI2" s="208"/>
      <c r="UYJ2" s="208"/>
      <c r="UYK2" s="208"/>
      <c r="UYL2" s="208"/>
      <c r="UYM2" s="208"/>
      <c r="UYN2" s="208"/>
      <c r="UYO2" s="208"/>
      <c r="UYP2" s="208"/>
      <c r="UYQ2" s="208"/>
      <c r="UYR2" s="208"/>
      <c r="UYS2" s="208"/>
      <c r="UYT2" s="208"/>
      <c r="UYU2" s="208"/>
      <c r="UYV2" s="208"/>
      <c r="UYW2" s="208"/>
      <c r="UYX2" s="208"/>
      <c r="UYY2" s="208"/>
      <c r="UYZ2" s="208"/>
      <c r="UZA2" s="208"/>
      <c r="UZB2" s="208"/>
      <c r="UZC2" s="208"/>
      <c r="UZD2" s="208"/>
      <c r="UZE2" s="208"/>
      <c r="UZF2" s="208"/>
      <c r="UZG2" s="208"/>
      <c r="UZH2" s="208"/>
      <c r="UZI2" s="208"/>
      <c r="UZJ2" s="208"/>
      <c r="UZK2" s="208"/>
      <c r="UZL2" s="208"/>
      <c r="UZM2" s="208"/>
      <c r="UZN2" s="208"/>
      <c r="UZO2" s="208"/>
      <c r="UZP2" s="208"/>
      <c r="UZQ2" s="208"/>
      <c r="UZR2" s="208"/>
      <c r="UZS2" s="208"/>
      <c r="UZT2" s="208"/>
      <c r="UZU2" s="208"/>
      <c r="UZV2" s="208"/>
      <c r="UZW2" s="208"/>
      <c r="UZX2" s="208"/>
      <c r="UZY2" s="208"/>
      <c r="UZZ2" s="208"/>
      <c r="VAA2" s="208"/>
      <c r="VAB2" s="208"/>
      <c r="VAC2" s="208"/>
      <c r="VAD2" s="208"/>
      <c r="VAE2" s="208"/>
      <c r="VAF2" s="208"/>
      <c r="VAG2" s="208"/>
      <c r="VAH2" s="208"/>
      <c r="VAI2" s="208"/>
      <c r="VAJ2" s="208"/>
      <c r="VAK2" s="208"/>
      <c r="VAL2" s="208"/>
      <c r="VAM2" s="208"/>
      <c r="VAN2" s="208"/>
      <c r="VAO2" s="208"/>
      <c r="VAP2" s="208"/>
      <c r="VAQ2" s="208"/>
      <c r="VAR2" s="208"/>
      <c r="VAS2" s="208"/>
      <c r="VAT2" s="208"/>
      <c r="VAU2" s="208"/>
      <c r="VAV2" s="208"/>
      <c r="VAW2" s="208"/>
      <c r="VAX2" s="208"/>
      <c r="VAY2" s="208"/>
      <c r="VAZ2" s="208"/>
      <c r="VBA2" s="208"/>
      <c r="VBB2" s="208"/>
      <c r="VBC2" s="208"/>
      <c r="VBD2" s="208"/>
      <c r="VBE2" s="208"/>
      <c r="VBF2" s="208"/>
      <c r="VBG2" s="208"/>
      <c r="VBH2" s="208"/>
      <c r="VBI2" s="208"/>
      <c r="VBJ2" s="208"/>
      <c r="VBK2" s="208"/>
      <c r="VBL2" s="208"/>
      <c r="VBM2" s="208"/>
      <c r="VBN2" s="208"/>
      <c r="VBO2" s="208"/>
      <c r="VBP2" s="208"/>
      <c r="VBQ2" s="208"/>
      <c r="VBR2" s="208"/>
      <c r="VBS2" s="208"/>
      <c r="VBT2" s="208"/>
      <c r="VBU2" s="208"/>
      <c r="VBV2" s="208"/>
      <c r="VBW2" s="208"/>
      <c r="VBX2" s="208"/>
      <c r="VBY2" s="208"/>
      <c r="VBZ2" s="208"/>
      <c r="VCA2" s="208"/>
      <c r="VCB2" s="208"/>
      <c r="VCC2" s="208"/>
      <c r="VCD2" s="208"/>
      <c r="VCE2" s="208"/>
      <c r="VCF2" s="208"/>
      <c r="VCG2" s="208"/>
      <c r="VCH2" s="208"/>
      <c r="VCI2" s="208"/>
      <c r="VCJ2" s="208"/>
      <c r="VCK2" s="208"/>
      <c r="VCL2" s="208"/>
      <c r="VCM2" s="208"/>
      <c r="VCN2" s="208"/>
      <c r="VCO2" s="208"/>
      <c r="VCP2" s="208"/>
      <c r="VCQ2" s="208"/>
      <c r="VCR2" s="208"/>
      <c r="VCS2" s="208"/>
      <c r="VCT2" s="208"/>
      <c r="VCU2" s="208"/>
      <c r="VCV2" s="208"/>
      <c r="VCW2" s="208"/>
      <c r="VCX2" s="208"/>
      <c r="VCY2" s="208"/>
      <c r="VCZ2" s="208"/>
      <c r="VDA2" s="208"/>
      <c r="VDB2" s="208"/>
      <c r="VDC2" s="208"/>
      <c r="VDD2" s="208"/>
      <c r="VDE2" s="208"/>
      <c r="VDF2" s="208"/>
      <c r="VDG2" s="208"/>
      <c r="VDH2" s="208"/>
      <c r="VDI2" s="208"/>
      <c r="VDJ2" s="208"/>
      <c r="VDK2" s="208"/>
      <c r="VDL2" s="208"/>
      <c r="VDM2" s="208"/>
      <c r="VDN2" s="208"/>
      <c r="VDO2" s="208"/>
      <c r="VDP2" s="208"/>
      <c r="VDQ2" s="208"/>
      <c r="VDR2" s="208"/>
      <c r="VDS2" s="208"/>
      <c r="VDT2" s="208"/>
      <c r="VDU2" s="208"/>
      <c r="VDV2" s="208"/>
      <c r="VDW2" s="208"/>
      <c r="VDX2" s="208"/>
      <c r="VDY2" s="208"/>
      <c r="VDZ2" s="208"/>
      <c r="VEA2" s="208"/>
      <c r="VEB2" s="208"/>
      <c r="VEC2" s="208"/>
      <c r="VED2" s="208"/>
      <c r="VEE2" s="208"/>
      <c r="VEF2" s="208"/>
      <c r="VEG2" s="208"/>
      <c r="VEH2" s="208"/>
      <c r="VEI2" s="208"/>
      <c r="VEJ2" s="208"/>
      <c r="VEK2" s="208"/>
      <c r="VEL2" s="208"/>
      <c r="VEM2" s="208"/>
      <c r="VEN2" s="208"/>
      <c r="VEO2" s="208"/>
      <c r="VEP2" s="208"/>
      <c r="VEQ2" s="208"/>
      <c r="VER2" s="208"/>
      <c r="VES2" s="208"/>
      <c r="VET2" s="208"/>
      <c r="VEU2" s="208"/>
      <c r="VEV2" s="208"/>
      <c r="VEW2" s="208"/>
      <c r="VEX2" s="208"/>
      <c r="VEY2" s="208"/>
      <c r="VEZ2" s="208"/>
      <c r="VFA2" s="208"/>
      <c r="VFB2" s="208"/>
      <c r="VFC2" s="208"/>
      <c r="VFD2" s="208"/>
      <c r="VFE2" s="208"/>
      <c r="VFF2" s="208"/>
      <c r="VFG2" s="208"/>
      <c r="VFH2" s="208"/>
      <c r="VFI2" s="208"/>
      <c r="VFJ2" s="208"/>
      <c r="VFK2" s="208"/>
      <c r="VFL2" s="208"/>
      <c r="VFM2" s="208"/>
      <c r="VFN2" s="208"/>
      <c r="VFO2" s="208"/>
      <c r="VFP2" s="208"/>
      <c r="VFQ2" s="208"/>
      <c r="VFR2" s="208"/>
      <c r="VFS2" s="208"/>
      <c r="VFT2" s="208"/>
      <c r="VFU2" s="208"/>
      <c r="VFV2" s="208"/>
      <c r="VFW2" s="208"/>
      <c r="VFX2" s="208"/>
      <c r="VFY2" s="208"/>
      <c r="VFZ2" s="208"/>
      <c r="VGA2" s="208"/>
      <c r="VGB2" s="208"/>
      <c r="VGC2" s="208"/>
      <c r="VGD2" s="208"/>
      <c r="VGE2" s="208"/>
      <c r="VGF2" s="208"/>
      <c r="VGG2" s="208"/>
      <c r="VGH2" s="208"/>
      <c r="VGI2" s="208"/>
      <c r="VGJ2" s="208"/>
      <c r="VGK2" s="208"/>
      <c r="VGL2" s="208"/>
      <c r="VGM2" s="208"/>
      <c r="VGN2" s="208"/>
      <c r="VGO2" s="208"/>
      <c r="VGP2" s="208"/>
      <c r="VGQ2" s="208"/>
      <c r="VGR2" s="208"/>
      <c r="VGS2" s="208"/>
      <c r="VGT2" s="208"/>
      <c r="VGU2" s="208"/>
      <c r="VGV2" s="208"/>
      <c r="VGW2" s="208"/>
      <c r="VGX2" s="208"/>
      <c r="VGY2" s="208"/>
      <c r="VGZ2" s="208"/>
      <c r="VHA2" s="208"/>
      <c r="VHB2" s="208"/>
      <c r="VHC2" s="208"/>
      <c r="VHD2" s="208"/>
      <c r="VHE2" s="208"/>
      <c r="VHF2" s="208"/>
      <c r="VHG2" s="208"/>
      <c r="VHH2" s="208"/>
      <c r="VHI2" s="208"/>
      <c r="VHJ2" s="208"/>
      <c r="VHK2" s="208"/>
      <c r="VHL2" s="208"/>
      <c r="VHM2" s="208"/>
      <c r="VHN2" s="208"/>
      <c r="VHO2" s="208"/>
      <c r="VHP2" s="208"/>
      <c r="VHQ2" s="208"/>
      <c r="VHR2" s="208"/>
      <c r="VHS2" s="208"/>
      <c r="VHT2" s="208"/>
      <c r="VHU2" s="208"/>
      <c r="VHV2" s="208"/>
      <c r="VHW2" s="208"/>
      <c r="VHX2" s="208"/>
      <c r="VHY2" s="208"/>
      <c r="VHZ2" s="208"/>
      <c r="VIA2" s="208"/>
      <c r="VIB2" s="208"/>
      <c r="VIC2" s="208"/>
      <c r="VID2" s="208"/>
      <c r="VIE2" s="208"/>
      <c r="VIF2" s="208"/>
      <c r="VIG2" s="208"/>
      <c r="VIH2" s="208"/>
      <c r="VII2" s="208"/>
      <c r="VIJ2" s="208"/>
      <c r="VIK2" s="208"/>
      <c r="VIL2" s="208"/>
      <c r="VIM2" s="208"/>
      <c r="VIN2" s="208"/>
      <c r="VIO2" s="208"/>
      <c r="VIP2" s="208"/>
      <c r="VIQ2" s="208"/>
      <c r="VIR2" s="208"/>
      <c r="VIS2" s="208"/>
      <c r="VIT2" s="208"/>
      <c r="VIU2" s="208"/>
      <c r="VIV2" s="208"/>
      <c r="VIW2" s="208"/>
      <c r="VIX2" s="208"/>
      <c r="VIY2" s="208"/>
      <c r="VIZ2" s="208"/>
      <c r="VJA2" s="208"/>
      <c r="VJB2" s="208"/>
      <c r="VJC2" s="208"/>
      <c r="VJD2" s="208"/>
      <c r="VJE2" s="208"/>
      <c r="VJF2" s="208"/>
      <c r="VJG2" s="208"/>
      <c r="VJH2" s="208"/>
      <c r="VJI2" s="208"/>
      <c r="VJJ2" s="208"/>
      <c r="VJK2" s="208"/>
      <c r="VJL2" s="208"/>
      <c r="VJM2" s="208"/>
      <c r="VJN2" s="208"/>
      <c r="VJO2" s="208"/>
      <c r="VJP2" s="208"/>
      <c r="VJQ2" s="208"/>
      <c r="VJR2" s="208"/>
      <c r="VJS2" s="208"/>
      <c r="VJT2" s="208"/>
      <c r="VJU2" s="208"/>
      <c r="VJV2" s="208"/>
      <c r="VJW2" s="208"/>
      <c r="VJX2" s="208"/>
      <c r="VJY2" s="208"/>
      <c r="VJZ2" s="208"/>
      <c r="VKA2" s="208"/>
      <c r="VKB2" s="208"/>
      <c r="VKC2" s="208"/>
      <c r="VKD2" s="208"/>
      <c r="VKE2" s="208"/>
      <c r="VKF2" s="208"/>
      <c r="VKG2" s="208"/>
      <c r="VKH2" s="208"/>
      <c r="VKI2" s="208"/>
      <c r="VKJ2" s="208"/>
      <c r="VKK2" s="208"/>
      <c r="VKL2" s="208"/>
      <c r="VKM2" s="208"/>
      <c r="VKN2" s="208"/>
      <c r="VKO2" s="208"/>
      <c r="VKP2" s="208"/>
      <c r="VKQ2" s="208"/>
      <c r="VKR2" s="208"/>
      <c r="VKS2" s="208"/>
      <c r="VKT2" s="208"/>
      <c r="VKU2" s="208"/>
      <c r="VKV2" s="208"/>
      <c r="VKW2" s="208"/>
      <c r="VKX2" s="208"/>
      <c r="VKY2" s="208"/>
      <c r="VKZ2" s="208"/>
      <c r="VLA2" s="208"/>
      <c r="VLB2" s="208"/>
      <c r="VLC2" s="208"/>
      <c r="VLD2" s="208"/>
      <c r="VLE2" s="208"/>
      <c r="VLF2" s="208"/>
      <c r="VLG2" s="208"/>
      <c r="VLH2" s="208"/>
      <c r="VLI2" s="208"/>
      <c r="VLJ2" s="208"/>
      <c r="VLK2" s="208"/>
      <c r="VLL2" s="208"/>
      <c r="VLM2" s="208"/>
      <c r="VLN2" s="208"/>
      <c r="VLO2" s="208"/>
      <c r="VLP2" s="208"/>
      <c r="VLQ2" s="208"/>
      <c r="VLR2" s="208"/>
      <c r="VLS2" s="208"/>
      <c r="VLT2" s="208"/>
      <c r="VLU2" s="208"/>
      <c r="VLV2" s="208"/>
      <c r="VLW2" s="208"/>
      <c r="VLX2" s="208"/>
      <c r="VLY2" s="208"/>
      <c r="VLZ2" s="208"/>
      <c r="VMA2" s="208"/>
      <c r="VMB2" s="208"/>
      <c r="VMC2" s="208"/>
      <c r="VMD2" s="208"/>
      <c r="VME2" s="208"/>
      <c r="VMF2" s="208"/>
      <c r="VMG2" s="208"/>
      <c r="VMH2" s="208"/>
      <c r="VMI2" s="208"/>
      <c r="VMJ2" s="208"/>
      <c r="VMK2" s="208"/>
      <c r="VML2" s="208"/>
      <c r="VMM2" s="208"/>
      <c r="VMN2" s="208"/>
      <c r="VMO2" s="208"/>
      <c r="VMP2" s="208"/>
      <c r="VMQ2" s="208"/>
      <c r="VMR2" s="208"/>
      <c r="VMS2" s="208"/>
      <c r="VMT2" s="208"/>
      <c r="VMU2" s="208"/>
      <c r="VMV2" s="208"/>
      <c r="VMW2" s="208"/>
      <c r="VMX2" s="208"/>
      <c r="VMY2" s="208"/>
      <c r="VMZ2" s="208"/>
      <c r="VNA2" s="208"/>
      <c r="VNB2" s="208"/>
      <c r="VNC2" s="208"/>
      <c r="VND2" s="208"/>
      <c r="VNE2" s="208"/>
      <c r="VNF2" s="208"/>
      <c r="VNG2" s="208"/>
      <c r="VNH2" s="208"/>
      <c r="VNI2" s="208"/>
      <c r="VNJ2" s="208"/>
      <c r="VNK2" s="208"/>
      <c r="VNL2" s="208"/>
      <c r="VNM2" s="208"/>
      <c r="VNN2" s="208"/>
      <c r="VNO2" s="208"/>
      <c r="VNP2" s="208"/>
      <c r="VNQ2" s="208"/>
      <c r="VNR2" s="208"/>
      <c r="VNS2" s="208"/>
      <c r="VNT2" s="208"/>
      <c r="VNU2" s="208"/>
      <c r="VNV2" s="208"/>
      <c r="VNW2" s="208"/>
      <c r="VNX2" s="208"/>
      <c r="VNY2" s="208"/>
      <c r="VNZ2" s="208"/>
      <c r="VOA2" s="208"/>
      <c r="VOB2" s="208"/>
      <c r="VOC2" s="208"/>
      <c r="VOD2" s="208"/>
      <c r="VOE2" s="208"/>
      <c r="VOF2" s="208"/>
      <c r="VOG2" s="208"/>
      <c r="VOH2" s="208"/>
      <c r="VOI2" s="208"/>
      <c r="VOJ2" s="208"/>
      <c r="VOK2" s="208"/>
      <c r="VOL2" s="208"/>
      <c r="VOM2" s="208"/>
      <c r="VON2" s="208"/>
      <c r="VOO2" s="208"/>
      <c r="VOP2" s="208"/>
      <c r="VOQ2" s="208"/>
      <c r="VOR2" s="208"/>
      <c r="VOS2" s="208"/>
      <c r="VOT2" s="208"/>
      <c r="VOU2" s="208"/>
      <c r="VOV2" s="208"/>
      <c r="VOW2" s="208"/>
      <c r="VOX2" s="208"/>
      <c r="VOY2" s="208"/>
      <c r="VOZ2" s="208"/>
      <c r="VPA2" s="208"/>
      <c r="VPB2" s="208"/>
      <c r="VPC2" s="208"/>
      <c r="VPD2" s="208"/>
      <c r="VPE2" s="208"/>
      <c r="VPF2" s="208"/>
      <c r="VPG2" s="208"/>
      <c r="VPH2" s="208"/>
      <c r="VPI2" s="208"/>
      <c r="VPJ2" s="208"/>
      <c r="VPK2" s="208"/>
      <c r="VPL2" s="208"/>
      <c r="VPM2" s="208"/>
      <c r="VPN2" s="208"/>
      <c r="VPO2" s="208"/>
      <c r="VPP2" s="208"/>
      <c r="VPQ2" s="208"/>
      <c r="VPR2" s="208"/>
      <c r="VPS2" s="208"/>
      <c r="VPT2" s="208"/>
      <c r="VPU2" s="208"/>
      <c r="VPV2" s="208"/>
      <c r="VPW2" s="208"/>
      <c r="VPX2" s="208"/>
      <c r="VPY2" s="208"/>
      <c r="VPZ2" s="208"/>
      <c r="VQA2" s="208"/>
      <c r="VQB2" s="208"/>
      <c r="VQC2" s="208"/>
      <c r="VQD2" s="208"/>
      <c r="VQE2" s="208"/>
      <c r="VQF2" s="208"/>
      <c r="VQG2" s="208"/>
      <c r="VQH2" s="208"/>
      <c r="VQI2" s="208"/>
      <c r="VQJ2" s="208"/>
      <c r="VQK2" s="208"/>
      <c r="VQL2" s="208"/>
      <c r="VQM2" s="208"/>
      <c r="VQN2" s="208"/>
      <c r="VQO2" s="208"/>
      <c r="VQP2" s="208"/>
      <c r="VQQ2" s="208"/>
      <c r="VQR2" s="208"/>
      <c r="VQS2" s="208"/>
      <c r="VQT2" s="208"/>
      <c r="VQU2" s="208"/>
      <c r="VQV2" s="208"/>
      <c r="VQW2" s="208"/>
      <c r="VQX2" s="208"/>
      <c r="VQY2" s="208"/>
      <c r="VQZ2" s="208"/>
      <c r="VRA2" s="208"/>
      <c r="VRB2" s="208"/>
      <c r="VRC2" s="208"/>
      <c r="VRD2" s="208"/>
      <c r="VRE2" s="208"/>
      <c r="VRF2" s="208"/>
      <c r="VRG2" s="208"/>
      <c r="VRH2" s="208"/>
      <c r="VRI2" s="208"/>
      <c r="VRJ2" s="208"/>
      <c r="VRK2" s="208"/>
      <c r="VRL2" s="208"/>
      <c r="VRM2" s="208"/>
      <c r="VRN2" s="208"/>
      <c r="VRO2" s="208"/>
      <c r="VRP2" s="208"/>
      <c r="VRQ2" s="208"/>
      <c r="VRR2" s="208"/>
      <c r="VRS2" s="208"/>
      <c r="VRT2" s="208"/>
      <c r="VRU2" s="208"/>
      <c r="VRV2" s="208"/>
      <c r="VRW2" s="208"/>
      <c r="VRX2" s="208"/>
      <c r="VRY2" s="208"/>
      <c r="VRZ2" s="208"/>
      <c r="VSA2" s="208"/>
      <c r="VSB2" s="208"/>
      <c r="VSC2" s="208"/>
      <c r="VSD2" s="208"/>
      <c r="VSE2" s="208"/>
      <c r="VSF2" s="208"/>
      <c r="VSG2" s="208"/>
      <c r="VSH2" s="208"/>
      <c r="VSI2" s="208"/>
      <c r="VSJ2" s="208"/>
      <c r="VSK2" s="208"/>
      <c r="VSL2" s="208"/>
      <c r="VSM2" s="208"/>
      <c r="VSN2" s="208"/>
      <c r="VSO2" s="208"/>
      <c r="VSP2" s="208"/>
      <c r="VSQ2" s="208"/>
      <c r="VSR2" s="208"/>
      <c r="VSS2" s="208"/>
      <c r="VST2" s="208"/>
      <c r="VSU2" s="208"/>
      <c r="VSV2" s="208"/>
      <c r="VSW2" s="208"/>
      <c r="VSX2" s="208"/>
      <c r="VSY2" s="208"/>
      <c r="VSZ2" s="208"/>
      <c r="VTA2" s="208"/>
      <c r="VTB2" s="208"/>
      <c r="VTC2" s="208"/>
      <c r="VTD2" s="208"/>
      <c r="VTE2" s="208"/>
      <c r="VTF2" s="208"/>
      <c r="VTG2" s="208"/>
      <c r="VTH2" s="208"/>
      <c r="VTI2" s="208"/>
      <c r="VTJ2" s="208"/>
      <c r="VTK2" s="208"/>
      <c r="VTL2" s="208"/>
      <c r="VTM2" s="208"/>
      <c r="VTN2" s="208"/>
      <c r="VTO2" s="208"/>
      <c r="VTP2" s="208"/>
      <c r="VTQ2" s="208"/>
      <c r="VTR2" s="208"/>
      <c r="VTS2" s="208"/>
      <c r="VTT2" s="208"/>
      <c r="VTU2" s="208"/>
      <c r="VTV2" s="208"/>
      <c r="VTW2" s="208"/>
      <c r="VTX2" s="208"/>
      <c r="VTY2" s="208"/>
      <c r="VTZ2" s="208"/>
      <c r="VUA2" s="208"/>
      <c r="VUB2" s="208"/>
      <c r="VUC2" s="208"/>
      <c r="VUD2" s="208"/>
      <c r="VUE2" s="208"/>
      <c r="VUF2" s="208"/>
      <c r="VUG2" s="208"/>
      <c r="VUH2" s="208"/>
      <c r="VUI2" s="208"/>
      <c r="VUJ2" s="208"/>
      <c r="VUK2" s="208"/>
      <c r="VUL2" s="208"/>
      <c r="VUM2" s="208"/>
      <c r="VUN2" s="208"/>
      <c r="VUO2" s="208"/>
      <c r="VUP2" s="208"/>
      <c r="VUQ2" s="208"/>
      <c r="VUR2" s="208"/>
      <c r="VUS2" s="208"/>
      <c r="VUT2" s="208"/>
      <c r="VUU2" s="208"/>
      <c r="VUV2" s="208"/>
      <c r="VUW2" s="208"/>
      <c r="VUX2" s="208"/>
      <c r="VUY2" s="208"/>
      <c r="VUZ2" s="208"/>
      <c r="VVA2" s="208"/>
      <c r="VVB2" s="208"/>
      <c r="VVC2" s="208"/>
      <c r="VVD2" s="208"/>
      <c r="VVE2" s="208"/>
      <c r="VVF2" s="208"/>
      <c r="VVG2" s="208"/>
      <c r="VVH2" s="208"/>
      <c r="VVI2" s="208"/>
      <c r="VVJ2" s="208"/>
      <c r="VVK2" s="208"/>
      <c r="VVL2" s="208"/>
      <c r="VVM2" s="208"/>
      <c r="VVN2" s="208"/>
      <c r="VVO2" s="208"/>
      <c r="VVP2" s="208"/>
      <c r="VVQ2" s="208"/>
      <c r="VVR2" s="208"/>
      <c r="VVS2" s="208"/>
      <c r="VVT2" s="208"/>
      <c r="VVU2" s="208"/>
      <c r="VVV2" s="208"/>
      <c r="VVW2" s="208"/>
      <c r="VVX2" s="208"/>
      <c r="VVY2" s="208"/>
      <c r="VVZ2" s="208"/>
      <c r="VWA2" s="208"/>
      <c r="VWB2" s="208"/>
      <c r="VWC2" s="208"/>
      <c r="VWD2" s="208"/>
      <c r="VWE2" s="208"/>
      <c r="VWF2" s="208"/>
      <c r="VWG2" s="208"/>
      <c r="VWH2" s="208"/>
      <c r="VWI2" s="208"/>
      <c r="VWJ2" s="208"/>
      <c r="VWK2" s="208"/>
      <c r="VWL2" s="208"/>
      <c r="VWM2" s="208"/>
      <c r="VWN2" s="208"/>
      <c r="VWO2" s="208"/>
      <c r="VWP2" s="208"/>
      <c r="VWQ2" s="208"/>
      <c r="VWR2" s="208"/>
      <c r="VWS2" s="208"/>
      <c r="VWT2" s="208"/>
      <c r="VWU2" s="208"/>
      <c r="VWV2" s="208"/>
      <c r="VWW2" s="208"/>
      <c r="VWX2" s="208"/>
      <c r="VWY2" s="208"/>
      <c r="VWZ2" s="208"/>
      <c r="VXA2" s="208"/>
      <c r="VXB2" s="208"/>
      <c r="VXC2" s="208"/>
      <c r="VXD2" s="208"/>
      <c r="VXE2" s="208"/>
      <c r="VXF2" s="208"/>
      <c r="VXG2" s="208"/>
      <c r="VXH2" s="208"/>
      <c r="VXI2" s="208"/>
      <c r="VXJ2" s="208"/>
      <c r="VXK2" s="208"/>
      <c r="VXL2" s="208"/>
      <c r="VXM2" s="208"/>
      <c r="VXN2" s="208"/>
      <c r="VXO2" s="208"/>
      <c r="VXP2" s="208"/>
      <c r="VXQ2" s="208"/>
      <c r="VXR2" s="208"/>
      <c r="VXS2" s="208"/>
      <c r="VXT2" s="208"/>
      <c r="VXU2" s="208"/>
      <c r="VXV2" s="208"/>
      <c r="VXW2" s="208"/>
      <c r="VXX2" s="208"/>
      <c r="VXY2" s="208"/>
      <c r="VXZ2" s="208"/>
      <c r="VYA2" s="208"/>
      <c r="VYB2" s="208"/>
      <c r="VYC2" s="208"/>
      <c r="VYD2" s="208"/>
      <c r="VYE2" s="208"/>
      <c r="VYF2" s="208"/>
      <c r="VYG2" s="208"/>
      <c r="VYH2" s="208"/>
      <c r="VYI2" s="208"/>
      <c r="VYJ2" s="208"/>
      <c r="VYK2" s="208"/>
      <c r="VYL2" s="208"/>
      <c r="VYM2" s="208"/>
      <c r="VYN2" s="208"/>
      <c r="VYO2" s="208"/>
      <c r="VYP2" s="208"/>
      <c r="VYQ2" s="208"/>
      <c r="VYR2" s="208"/>
      <c r="VYS2" s="208"/>
      <c r="VYT2" s="208"/>
      <c r="VYU2" s="208"/>
      <c r="VYV2" s="208"/>
      <c r="VYW2" s="208"/>
      <c r="VYX2" s="208"/>
      <c r="VYY2" s="208"/>
      <c r="VYZ2" s="208"/>
      <c r="VZA2" s="208"/>
      <c r="VZB2" s="208"/>
      <c r="VZC2" s="208"/>
      <c r="VZD2" s="208"/>
      <c r="VZE2" s="208"/>
      <c r="VZF2" s="208"/>
      <c r="VZG2" s="208"/>
      <c r="VZH2" s="208"/>
      <c r="VZI2" s="208"/>
      <c r="VZJ2" s="208"/>
      <c r="VZK2" s="208"/>
      <c r="VZL2" s="208"/>
      <c r="VZM2" s="208"/>
      <c r="VZN2" s="208"/>
      <c r="VZO2" s="208"/>
      <c r="VZP2" s="208"/>
      <c r="VZQ2" s="208"/>
      <c r="VZR2" s="208"/>
      <c r="VZS2" s="208"/>
      <c r="VZT2" s="208"/>
      <c r="VZU2" s="208"/>
      <c r="VZV2" s="208"/>
      <c r="VZW2" s="208"/>
      <c r="VZX2" s="208"/>
      <c r="VZY2" s="208"/>
      <c r="VZZ2" s="208"/>
      <c r="WAA2" s="208"/>
      <c r="WAB2" s="208"/>
      <c r="WAC2" s="208"/>
      <c r="WAD2" s="208"/>
      <c r="WAE2" s="208"/>
      <c r="WAF2" s="208"/>
      <c r="WAG2" s="208"/>
      <c r="WAH2" s="208"/>
      <c r="WAI2" s="208"/>
      <c r="WAJ2" s="208"/>
      <c r="WAK2" s="208"/>
      <c r="WAL2" s="208"/>
      <c r="WAM2" s="208"/>
      <c r="WAN2" s="208"/>
      <c r="WAO2" s="208"/>
      <c r="WAP2" s="208"/>
      <c r="WAQ2" s="208"/>
      <c r="WAR2" s="208"/>
      <c r="WAS2" s="208"/>
      <c r="WAT2" s="208"/>
      <c r="WAU2" s="208"/>
      <c r="WAV2" s="208"/>
      <c r="WAW2" s="208"/>
      <c r="WAX2" s="208"/>
      <c r="WAY2" s="208"/>
      <c r="WAZ2" s="208"/>
      <c r="WBA2" s="208"/>
      <c r="WBB2" s="208"/>
      <c r="WBC2" s="208"/>
      <c r="WBD2" s="208"/>
      <c r="WBE2" s="208"/>
      <c r="WBF2" s="208"/>
      <c r="WBG2" s="208"/>
      <c r="WBH2" s="208"/>
      <c r="WBI2" s="208"/>
      <c r="WBJ2" s="208"/>
      <c r="WBK2" s="208"/>
      <c r="WBL2" s="208"/>
      <c r="WBM2" s="208"/>
      <c r="WBN2" s="208"/>
      <c r="WBO2" s="208"/>
      <c r="WBP2" s="208"/>
      <c r="WBQ2" s="208"/>
      <c r="WBR2" s="208"/>
      <c r="WBS2" s="208"/>
      <c r="WBT2" s="208"/>
      <c r="WBU2" s="208"/>
      <c r="WBV2" s="208"/>
      <c r="WBW2" s="208"/>
      <c r="WBX2" s="208"/>
      <c r="WBY2" s="208"/>
      <c r="WBZ2" s="208"/>
      <c r="WCA2" s="208"/>
      <c r="WCB2" s="208"/>
      <c r="WCC2" s="208"/>
      <c r="WCD2" s="208"/>
      <c r="WCE2" s="208"/>
      <c r="WCF2" s="208"/>
      <c r="WCG2" s="208"/>
      <c r="WCH2" s="208"/>
      <c r="WCI2" s="208"/>
      <c r="WCJ2" s="208"/>
      <c r="WCK2" s="208"/>
      <c r="WCL2" s="208"/>
      <c r="WCM2" s="208"/>
      <c r="WCN2" s="208"/>
      <c r="WCO2" s="208"/>
      <c r="WCP2" s="208"/>
      <c r="WCQ2" s="208"/>
      <c r="WCR2" s="208"/>
      <c r="WCS2" s="208"/>
      <c r="WCT2" s="208"/>
      <c r="WCU2" s="208"/>
      <c r="WCV2" s="208"/>
      <c r="WCW2" s="208"/>
      <c r="WCX2" s="208"/>
      <c r="WCY2" s="208"/>
      <c r="WCZ2" s="208"/>
      <c r="WDA2" s="208"/>
      <c r="WDB2" s="208"/>
      <c r="WDC2" s="208"/>
      <c r="WDD2" s="208"/>
      <c r="WDE2" s="208"/>
      <c r="WDF2" s="208"/>
      <c r="WDG2" s="208"/>
      <c r="WDH2" s="208"/>
      <c r="WDI2" s="208"/>
      <c r="WDJ2" s="208"/>
      <c r="WDK2" s="208"/>
      <c r="WDL2" s="208"/>
      <c r="WDM2" s="208"/>
      <c r="WDN2" s="208"/>
      <c r="WDO2" s="208"/>
      <c r="WDP2" s="208"/>
      <c r="WDQ2" s="208"/>
      <c r="WDR2" s="208"/>
      <c r="WDS2" s="208"/>
      <c r="WDT2" s="208"/>
      <c r="WDU2" s="208"/>
      <c r="WDV2" s="208"/>
      <c r="WDW2" s="208"/>
      <c r="WDX2" s="208"/>
      <c r="WDY2" s="208"/>
      <c r="WDZ2" s="208"/>
      <c r="WEA2" s="208"/>
      <c r="WEB2" s="208"/>
      <c r="WEC2" s="208"/>
      <c r="WED2" s="208"/>
      <c r="WEE2" s="208"/>
      <c r="WEF2" s="208"/>
      <c r="WEG2" s="208"/>
      <c r="WEH2" s="208"/>
      <c r="WEI2" s="208"/>
      <c r="WEJ2" s="208"/>
      <c r="WEK2" s="208"/>
      <c r="WEL2" s="208"/>
      <c r="WEM2" s="208"/>
      <c r="WEN2" s="208"/>
      <c r="WEO2" s="208"/>
      <c r="WEP2" s="208"/>
      <c r="WEQ2" s="208"/>
      <c r="WER2" s="208"/>
      <c r="WES2" s="208"/>
      <c r="WET2" s="208"/>
      <c r="WEU2" s="208"/>
      <c r="WEV2" s="208"/>
      <c r="WEW2" s="208"/>
      <c r="WEX2" s="208"/>
      <c r="WEY2" s="208"/>
      <c r="WEZ2" s="208"/>
      <c r="WFA2" s="208"/>
      <c r="WFB2" s="208"/>
      <c r="WFC2" s="208"/>
      <c r="WFD2" s="208"/>
      <c r="WFE2" s="208"/>
      <c r="WFF2" s="208"/>
      <c r="WFG2" s="208"/>
      <c r="WFH2" s="208"/>
      <c r="WFI2" s="208"/>
      <c r="WFJ2" s="208"/>
      <c r="WFK2" s="208"/>
      <c r="WFL2" s="208"/>
      <c r="WFM2" s="208"/>
      <c r="WFN2" s="208"/>
      <c r="WFO2" s="208"/>
      <c r="WFP2" s="208"/>
      <c r="WFQ2" s="208"/>
      <c r="WFR2" s="208"/>
      <c r="WFS2" s="208"/>
      <c r="WFT2" s="208"/>
      <c r="WFU2" s="208"/>
      <c r="WFV2" s="208"/>
      <c r="WFW2" s="208"/>
      <c r="WFX2" s="208"/>
      <c r="WFY2" s="208"/>
      <c r="WFZ2" s="208"/>
      <c r="WGA2" s="208"/>
      <c r="WGB2" s="208"/>
      <c r="WGC2" s="208"/>
      <c r="WGD2" s="208"/>
      <c r="WGE2" s="208"/>
      <c r="WGF2" s="208"/>
      <c r="WGG2" s="208"/>
      <c r="WGH2" s="208"/>
      <c r="WGI2" s="208"/>
      <c r="WGJ2" s="208"/>
      <c r="WGK2" s="208"/>
      <c r="WGL2" s="208"/>
      <c r="WGM2" s="208"/>
      <c r="WGN2" s="208"/>
      <c r="WGO2" s="208"/>
      <c r="WGP2" s="208"/>
      <c r="WGQ2" s="208"/>
      <c r="WGR2" s="208"/>
      <c r="WGS2" s="208"/>
      <c r="WGT2" s="208"/>
      <c r="WGU2" s="208"/>
      <c r="WGV2" s="208"/>
      <c r="WGW2" s="208"/>
      <c r="WGX2" s="208"/>
      <c r="WGY2" s="208"/>
      <c r="WGZ2" s="208"/>
      <c r="WHA2" s="208"/>
      <c r="WHB2" s="208"/>
      <c r="WHC2" s="208"/>
      <c r="WHD2" s="208"/>
      <c r="WHE2" s="208"/>
      <c r="WHF2" s="208"/>
      <c r="WHG2" s="208"/>
      <c r="WHH2" s="208"/>
      <c r="WHI2" s="208"/>
      <c r="WHJ2" s="208"/>
      <c r="WHK2" s="208"/>
      <c r="WHL2" s="208"/>
      <c r="WHM2" s="208"/>
      <c r="WHN2" s="208"/>
      <c r="WHO2" s="208"/>
      <c r="WHP2" s="208"/>
      <c r="WHQ2" s="208"/>
      <c r="WHR2" s="208"/>
      <c r="WHS2" s="208"/>
      <c r="WHT2" s="208"/>
      <c r="WHU2" s="208"/>
      <c r="WHV2" s="208"/>
      <c r="WHW2" s="208"/>
      <c r="WHX2" s="208"/>
      <c r="WHY2" s="208"/>
      <c r="WHZ2" s="208"/>
      <c r="WIA2" s="208"/>
      <c r="WIB2" s="208"/>
      <c r="WIC2" s="208"/>
      <c r="WID2" s="208"/>
      <c r="WIE2" s="208"/>
      <c r="WIF2" s="208"/>
      <c r="WIG2" s="208"/>
      <c r="WIH2" s="208"/>
      <c r="WII2" s="208"/>
      <c r="WIJ2" s="208"/>
      <c r="WIK2" s="208"/>
      <c r="WIL2" s="208"/>
      <c r="WIM2" s="208"/>
      <c r="WIN2" s="208"/>
      <c r="WIO2" s="208"/>
      <c r="WIP2" s="208"/>
      <c r="WIQ2" s="208"/>
      <c r="WIR2" s="208"/>
      <c r="WIS2" s="208"/>
      <c r="WIT2" s="208"/>
      <c r="WIU2" s="208"/>
      <c r="WIV2" s="208"/>
      <c r="WIW2" s="208"/>
      <c r="WIX2" s="208"/>
      <c r="WIY2" s="208"/>
      <c r="WIZ2" s="208"/>
      <c r="WJA2" s="208"/>
      <c r="WJB2" s="208"/>
      <c r="WJC2" s="208"/>
      <c r="WJD2" s="208"/>
      <c r="WJE2" s="208"/>
      <c r="WJF2" s="208"/>
      <c r="WJG2" s="208"/>
      <c r="WJH2" s="208"/>
      <c r="WJI2" s="208"/>
      <c r="WJJ2" s="208"/>
      <c r="WJK2" s="208"/>
      <c r="WJL2" s="208"/>
      <c r="WJM2" s="208"/>
      <c r="WJN2" s="208"/>
      <c r="WJO2" s="208"/>
      <c r="WJP2" s="208"/>
      <c r="WJQ2" s="208"/>
      <c r="WJR2" s="208"/>
      <c r="WJS2" s="208"/>
      <c r="WJT2" s="208"/>
      <c r="WJU2" s="208"/>
      <c r="WJV2" s="208"/>
      <c r="WJW2" s="208"/>
      <c r="WJX2" s="208"/>
      <c r="WJY2" s="208"/>
      <c r="WJZ2" s="208"/>
      <c r="WKA2" s="208"/>
      <c r="WKB2" s="208"/>
      <c r="WKC2" s="208"/>
      <c r="WKD2" s="208"/>
      <c r="WKE2" s="208"/>
      <c r="WKF2" s="208"/>
      <c r="WKG2" s="208"/>
      <c r="WKH2" s="208"/>
      <c r="WKI2" s="208"/>
      <c r="WKJ2" s="208"/>
      <c r="WKK2" s="208"/>
      <c r="WKL2" s="208"/>
      <c r="WKM2" s="208"/>
      <c r="WKN2" s="208"/>
      <c r="WKO2" s="208"/>
      <c r="WKP2" s="208"/>
      <c r="WKQ2" s="208"/>
      <c r="WKR2" s="208"/>
      <c r="WKS2" s="208"/>
      <c r="WKT2" s="208"/>
      <c r="WKU2" s="208"/>
      <c r="WKV2" s="208"/>
      <c r="WKW2" s="208"/>
      <c r="WKX2" s="208"/>
      <c r="WKY2" s="208"/>
      <c r="WKZ2" s="208"/>
      <c r="WLA2" s="208"/>
      <c r="WLB2" s="208"/>
      <c r="WLC2" s="208"/>
      <c r="WLD2" s="208"/>
      <c r="WLE2" s="208"/>
      <c r="WLF2" s="208"/>
      <c r="WLG2" s="208"/>
      <c r="WLH2" s="208"/>
      <c r="WLI2" s="208"/>
      <c r="WLJ2" s="208"/>
      <c r="WLK2" s="208"/>
      <c r="WLL2" s="208"/>
      <c r="WLM2" s="208"/>
      <c r="WLN2" s="208"/>
      <c r="WLO2" s="208"/>
      <c r="WLP2" s="208"/>
      <c r="WLQ2" s="208"/>
      <c r="WLR2" s="208"/>
      <c r="WLS2" s="208"/>
      <c r="WLT2" s="208"/>
      <c r="WLU2" s="208"/>
      <c r="WLV2" s="208"/>
      <c r="WLW2" s="208"/>
      <c r="WLX2" s="208"/>
      <c r="WLY2" s="208"/>
      <c r="WLZ2" s="208"/>
      <c r="WMA2" s="208"/>
      <c r="WMB2" s="208"/>
      <c r="WMC2" s="208"/>
      <c r="WMD2" s="208"/>
      <c r="WME2" s="208"/>
      <c r="WMF2" s="208"/>
      <c r="WMG2" s="208"/>
      <c r="WMH2" s="208"/>
      <c r="WMI2" s="208"/>
      <c r="WMJ2" s="208"/>
      <c r="WMK2" s="208"/>
      <c r="WML2" s="208"/>
      <c r="WMM2" s="208"/>
      <c r="WMN2" s="208"/>
      <c r="WMO2" s="208"/>
      <c r="WMP2" s="208"/>
      <c r="WMQ2" s="208"/>
      <c r="WMR2" s="208"/>
      <c r="WMS2" s="208"/>
      <c r="WMT2" s="208"/>
      <c r="WMU2" s="208"/>
      <c r="WMV2" s="208"/>
      <c r="WMW2" s="208"/>
      <c r="WMX2" s="208"/>
      <c r="WMY2" s="208"/>
      <c r="WMZ2" s="208"/>
      <c r="WNA2" s="208"/>
      <c r="WNB2" s="208"/>
      <c r="WNC2" s="208"/>
      <c r="WND2" s="208"/>
      <c r="WNE2" s="208"/>
      <c r="WNF2" s="208"/>
      <c r="WNG2" s="208"/>
      <c r="WNH2" s="208"/>
      <c r="WNI2" s="208"/>
      <c r="WNJ2" s="208"/>
      <c r="WNK2" s="208"/>
      <c r="WNL2" s="208"/>
      <c r="WNM2" s="208"/>
      <c r="WNN2" s="208"/>
      <c r="WNO2" s="208"/>
      <c r="WNP2" s="208"/>
      <c r="WNQ2" s="208"/>
      <c r="WNR2" s="208"/>
      <c r="WNS2" s="208"/>
      <c r="WNT2" s="208"/>
      <c r="WNU2" s="208"/>
      <c r="WNV2" s="208"/>
      <c r="WNW2" s="208"/>
      <c r="WNX2" s="208"/>
      <c r="WNY2" s="208"/>
      <c r="WNZ2" s="208"/>
      <c r="WOA2" s="208"/>
      <c r="WOB2" s="208"/>
      <c r="WOC2" s="208"/>
      <c r="WOD2" s="208"/>
      <c r="WOE2" s="208"/>
      <c r="WOF2" s="208"/>
      <c r="WOG2" s="208"/>
      <c r="WOH2" s="208"/>
      <c r="WOI2" s="208"/>
      <c r="WOJ2" s="208"/>
      <c r="WOK2" s="208"/>
      <c r="WOL2" s="208"/>
      <c r="WOM2" s="208"/>
      <c r="WON2" s="208"/>
      <c r="WOO2" s="208"/>
      <c r="WOP2" s="208"/>
      <c r="WOQ2" s="208"/>
      <c r="WOR2" s="208"/>
      <c r="WOS2" s="208"/>
      <c r="WOT2" s="208"/>
      <c r="WOU2" s="208"/>
      <c r="WOV2" s="208"/>
      <c r="WOW2" s="208"/>
      <c r="WOX2" s="208"/>
      <c r="WOY2" s="208"/>
      <c r="WOZ2" s="208"/>
      <c r="WPA2" s="208"/>
      <c r="WPB2" s="208"/>
      <c r="WPC2" s="208"/>
      <c r="WPD2" s="208"/>
      <c r="WPE2" s="208"/>
      <c r="WPF2" s="208"/>
      <c r="WPG2" s="208"/>
      <c r="WPH2" s="208"/>
      <c r="WPI2" s="208"/>
      <c r="WPJ2" s="208"/>
      <c r="WPK2" s="208"/>
      <c r="WPL2" s="208"/>
      <c r="WPM2" s="208"/>
      <c r="WPN2" s="208"/>
      <c r="WPO2" s="208"/>
      <c r="WPP2" s="208"/>
      <c r="WPQ2" s="208"/>
      <c r="WPR2" s="208"/>
      <c r="WPS2" s="208"/>
      <c r="WPT2" s="208"/>
      <c r="WPU2" s="208"/>
      <c r="WPV2" s="208"/>
      <c r="WPW2" s="208"/>
      <c r="WPX2" s="208"/>
      <c r="WPY2" s="208"/>
      <c r="WPZ2" s="208"/>
      <c r="WQA2" s="208"/>
      <c r="WQB2" s="208"/>
      <c r="WQC2" s="208"/>
      <c r="WQD2" s="208"/>
      <c r="WQE2" s="208"/>
      <c r="WQF2" s="208"/>
      <c r="WQG2" s="208"/>
      <c r="WQH2" s="208"/>
      <c r="WQI2" s="208"/>
      <c r="WQJ2" s="208"/>
      <c r="WQK2" s="208"/>
      <c r="WQL2" s="208"/>
      <c r="WQM2" s="208"/>
      <c r="WQN2" s="208"/>
      <c r="WQO2" s="208"/>
      <c r="WQP2" s="208"/>
      <c r="WQQ2" s="208"/>
      <c r="WQR2" s="208"/>
      <c r="WQS2" s="208"/>
      <c r="WQT2" s="208"/>
      <c r="WQU2" s="208"/>
      <c r="WQV2" s="208"/>
      <c r="WQW2" s="208"/>
      <c r="WQX2" s="208"/>
      <c r="WQY2" s="208"/>
      <c r="WQZ2" s="208"/>
      <c r="WRA2" s="208"/>
      <c r="WRB2" s="208"/>
      <c r="WRC2" s="208"/>
      <c r="WRD2" s="208"/>
      <c r="WRE2" s="208"/>
      <c r="WRF2" s="208"/>
      <c r="WRG2" s="208"/>
      <c r="WRH2" s="208"/>
      <c r="WRI2" s="208"/>
      <c r="WRJ2" s="208"/>
      <c r="WRK2" s="208"/>
      <c r="WRL2" s="208"/>
      <c r="WRM2" s="208"/>
      <c r="WRN2" s="208"/>
      <c r="WRO2" s="208"/>
      <c r="WRP2" s="208"/>
      <c r="WRQ2" s="208"/>
      <c r="WRR2" s="208"/>
      <c r="WRS2" s="208"/>
      <c r="WRT2" s="208"/>
      <c r="WRU2" s="208"/>
      <c r="WRV2" s="208"/>
      <c r="WRW2" s="208"/>
      <c r="WRX2" s="208"/>
      <c r="WRY2" s="208"/>
      <c r="WRZ2" s="208"/>
      <c r="WSA2" s="208"/>
      <c r="WSB2" s="208"/>
      <c r="WSC2" s="208"/>
      <c r="WSD2" s="208"/>
      <c r="WSE2" s="208"/>
      <c r="WSF2" s="208"/>
      <c r="WSG2" s="208"/>
      <c r="WSH2" s="208"/>
      <c r="WSI2" s="208"/>
      <c r="WSJ2" s="208"/>
      <c r="WSK2" s="208"/>
      <c r="WSL2" s="208"/>
      <c r="WSM2" s="208"/>
      <c r="WSN2" s="208"/>
      <c r="WSO2" s="208"/>
      <c r="WSP2" s="208"/>
      <c r="WSQ2" s="208"/>
      <c r="WSR2" s="208"/>
      <c r="WSS2" s="208"/>
      <c r="WST2" s="208"/>
      <c r="WSU2" s="208"/>
      <c r="WSV2" s="208"/>
      <c r="WSW2" s="208"/>
      <c r="WSX2" s="208"/>
      <c r="WSY2" s="208"/>
      <c r="WSZ2" s="208"/>
      <c r="WTA2" s="208"/>
      <c r="WTB2" s="208"/>
      <c r="WTC2" s="208"/>
      <c r="WTD2" s="208"/>
      <c r="WTE2" s="208"/>
      <c r="WTF2" s="208"/>
      <c r="WTG2" s="208"/>
      <c r="WTH2" s="208"/>
      <c r="WTI2" s="208"/>
      <c r="WTJ2" s="208"/>
      <c r="WTK2" s="208"/>
      <c r="WTL2" s="208"/>
      <c r="WTM2" s="208"/>
      <c r="WTN2" s="208"/>
      <c r="WTO2" s="208"/>
      <c r="WTP2" s="208"/>
      <c r="WTQ2" s="208"/>
      <c r="WTR2" s="208"/>
      <c r="WTS2" s="208"/>
      <c r="WTT2" s="208"/>
      <c r="WTU2" s="208"/>
      <c r="WTV2" s="208"/>
      <c r="WTW2" s="208"/>
      <c r="WTX2" s="208"/>
      <c r="WTY2" s="208"/>
      <c r="WTZ2" s="208"/>
      <c r="WUA2" s="208"/>
      <c r="WUB2" s="208"/>
      <c r="WUC2" s="208"/>
      <c r="WUD2" s="208"/>
      <c r="WUE2" s="208"/>
      <c r="WUF2" s="208"/>
      <c r="WUG2" s="208"/>
      <c r="WUH2" s="208"/>
      <c r="WUI2" s="208"/>
      <c r="WUJ2" s="208"/>
      <c r="WUK2" s="208"/>
      <c r="WUL2" s="208"/>
      <c r="WUM2" s="208"/>
      <c r="WUN2" s="208"/>
      <c r="WUO2" s="208"/>
      <c r="WUP2" s="208"/>
      <c r="WUQ2" s="208"/>
      <c r="WUR2" s="208"/>
      <c r="WUS2" s="208"/>
      <c r="WUT2" s="208"/>
      <c r="WUU2" s="208"/>
      <c r="WUV2" s="208"/>
      <c r="WUW2" s="208"/>
      <c r="WUX2" s="208"/>
      <c r="WUY2" s="208"/>
      <c r="WUZ2" s="208"/>
      <c r="WVA2" s="208"/>
      <c r="WVB2" s="208"/>
      <c r="WVC2" s="208"/>
      <c r="WVD2" s="208"/>
      <c r="WVE2" s="208"/>
      <c r="WVF2" s="208"/>
      <c r="WVG2" s="208"/>
      <c r="WVH2" s="208"/>
      <c r="WVI2" s="208"/>
      <c r="WVJ2" s="208"/>
      <c r="WVK2" s="208"/>
      <c r="WVL2" s="208"/>
      <c r="WVM2" s="208"/>
      <c r="WVN2" s="208"/>
      <c r="WVO2" s="208"/>
      <c r="WVP2" s="208"/>
      <c r="WVQ2" s="208"/>
      <c r="WVR2" s="208"/>
      <c r="WVS2" s="208"/>
      <c r="WVT2" s="208"/>
      <c r="WVU2" s="208"/>
      <c r="WVV2" s="208"/>
      <c r="WVW2" s="208"/>
      <c r="WVX2" s="208"/>
      <c r="WVY2" s="208"/>
      <c r="WVZ2" s="208"/>
      <c r="WWA2" s="208"/>
      <c r="WWB2" s="208"/>
      <c r="WWC2" s="208"/>
      <c r="WWD2" s="208"/>
      <c r="WWE2" s="208"/>
      <c r="WWF2" s="208"/>
      <c r="WWG2" s="208"/>
      <c r="WWH2" s="208"/>
      <c r="WWI2" s="208"/>
      <c r="WWJ2" s="208"/>
      <c r="WWK2" s="208"/>
      <c r="WWL2" s="208"/>
      <c r="WWM2" s="208"/>
      <c r="WWN2" s="208"/>
      <c r="WWO2" s="208"/>
      <c r="WWP2" s="208"/>
      <c r="WWQ2" s="208"/>
      <c r="WWR2" s="208"/>
      <c r="WWS2" s="208"/>
      <c r="WWT2" s="208"/>
      <c r="WWU2" s="208"/>
      <c r="WWV2" s="208"/>
      <c r="WWW2" s="208"/>
      <c r="WWX2" s="208"/>
      <c r="WWY2" s="208"/>
      <c r="WWZ2" s="208"/>
      <c r="WXA2" s="208"/>
      <c r="WXB2" s="208"/>
      <c r="WXC2" s="208"/>
      <c r="WXD2" s="208"/>
      <c r="WXE2" s="208"/>
      <c r="WXF2" s="208"/>
      <c r="WXG2" s="208"/>
      <c r="WXH2" s="208"/>
      <c r="WXI2" s="208"/>
      <c r="WXJ2" s="208"/>
      <c r="WXK2" s="208"/>
      <c r="WXL2" s="208"/>
      <c r="WXM2" s="208"/>
      <c r="WXN2" s="208"/>
      <c r="WXO2" s="208"/>
      <c r="WXP2" s="208"/>
      <c r="WXQ2" s="208"/>
      <c r="WXR2" s="208"/>
      <c r="WXS2" s="208"/>
      <c r="WXT2" s="208"/>
      <c r="WXU2" s="208"/>
      <c r="WXV2" s="208"/>
      <c r="WXW2" s="208"/>
      <c r="WXX2" s="208"/>
      <c r="WXY2" s="208"/>
      <c r="WXZ2" s="208"/>
      <c r="WYA2" s="208"/>
      <c r="WYB2" s="208"/>
      <c r="WYC2" s="208"/>
      <c r="WYD2" s="208"/>
      <c r="WYE2" s="208"/>
      <c r="WYF2" s="208"/>
      <c r="WYG2" s="208"/>
      <c r="WYH2" s="208"/>
      <c r="WYI2" s="208"/>
      <c r="WYJ2" s="208"/>
      <c r="WYK2" s="208"/>
      <c r="WYL2" s="208"/>
      <c r="WYM2" s="208"/>
      <c r="WYN2" s="208"/>
      <c r="WYO2" s="208"/>
      <c r="WYP2" s="208"/>
      <c r="WYQ2" s="208"/>
      <c r="WYR2" s="208"/>
      <c r="WYS2" s="208"/>
      <c r="WYT2" s="208"/>
      <c r="WYU2" s="208"/>
      <c r="WYV2" s="208"/>
      <c r="WYW2" s="208"/>
      <c r="WYX2" s="208"/>
      <c r="WYY2" s="208"/>
      <c r="WYZ2" s="208"/>
      <c r="WZA2" s="208"/>
      <c r="WZB2" s="208"/>
      <c r="WZC2" s="208"/>
      <c r="WZD2" s="208"/>
      <c r="WZE2" s="208"/>
    </row>
    <row r="3" spans="1:16229" s="208" customFormat="1" ht="16.5" customHeight="1">
      <c r="A3" s="208" t="str">
        <f>B2</f>
        <v>Apparel</v>
      </c>
      <c r="B3" s="205" t="str">
        <f t="shared" si="0"/>
        <v xml:space="preserve"> Brand</v>
      </c>
      <c r="C3" s="196" t="s">
        <v>1633</v>
      </c>
      <c r="D3" s="197" t="s">
        <v>204</v>
      </c>
      <c r="E3" s="197" t="s">
        <v>507</v>
      </c>
      <c r="F3" s="205" t="str">
        <f t="shared" si="1"/>
        <v xml:space="preserve"> Brand (+ style name/number if applicable)</v>
      </c>
      <c r="G3" s="196" t="s">
        <v>2199</v>
      </c>
      <c r="H3" s="197" t="s">
        <v>2074</v>
      </c>
      <c r="I3" s="197" t="s">
        <v>2200</v>
      </c>
      <c r="J3" s="205" t="str">
        <f t="shared" si="2"/>
        <v xml:space="preserve"> Brand</v>
      </c>
      <c r="K3" s="196" t="s">
        <v>1633</v>
      </c>
      <c r="L3" s="197" t="s">
        <v>204</v>
      </c>
      <c r="M3" s="197" t="s">
        <v>507</v>
      </c>
      <c r="N3" s="207" t="str">
        <f t="shared" si="3"/>
        <v xml:space="preserve"> Brand</v>
      </c>
      <c r="O3" s="196" t="s">
        <v>1633</v>
      </c>
      <c r="P3" s="197" t="s">
        <v>204</v>
      </c>
      <c r="Q3" s="197" t="s">
        <v>507</v>
      </c>
      <c r="R3" s="207" t="str">
        <f t="shared" si="4"/>
        <v xml:space="preserve"> Brand</v>
      </c>
      <c r="S3" s="196" t="s">
        <v>1633</v>
      </c>
      <c r="T3" s="197" t="s">
        <v>204</v>
      </c>
      <c r="U3" s="197" t="s">
        <v>507</v>
      </c>
      <c r="V3" s="207" t="str">
        <f t="shared" si="5"/>
        <v xml:space="preserve"> Brand</v>
      </c>
      <c r="W3" s="196" t="s">
        <v>1633</v>
      </c>
      <c r="X3" s="197" t="s">
        <v>204</v>
      </c>
      <c r="Y3" s="197" t="s">
        <v>507</v>
      </c>
      <c r="Z3" s="207" t="str">
        <f t="shared" si="6"/>
        <v xml:space="preserve"> Brand</v>
      </c>
      <c r="AA3" s="196" t="s">
        <v>1633</v>
      </c>
      <c r="AB3" s="197" t="s">
        <v>204</v>
      </c>
      <c r="AC3" s="197" t="s">
        <v>507</v>
      </c>
      <c r="AD3" s="207" t="str">
        <f t="shared" si="7"/>
        <v xml:space="preserve"> Brand</v>
      </c>
      <c r="AE3" s="196" t="s">
        <v>1633</v>
      </c>
      <c r="AF3" s="197" t="s">
        <v>204</v>
      </c>
      <c r="AG3" s="197" t="s">
        <v>1872</v>
      </c>
      <c r="AH3" s="207" t="str">
        <f t="shared" si="8"/>
        <v xml:space="preserve"> Brand</v>
      </c>
      <c r="AI3" s="196" t="s">
        <v>1633</v>
      </c>
      <c r="AJ3" s="197" t="s">
        <v>204</v>
      </c>
      <c r="AK3" s="197" t="s">
        <v>507</v>
      </c>
      <c r="AL3" s="207" t="str">
        <f t="shared" si="9"/>
        <v xml:space="preserve"> Brand</v>
      </c>
      <c r="AM3" s="196" t="s">
        <v>1633</v>
      </c>
      <c r="AN3" s="197" t="s">
        <v>204</v>
      </c>
      <c r="AO3" s="197" t="s">
        <v>507</v>
      </c>
      <c r="AP3" s="207" t="str">
        <f t="shared" si="10"/>
        <v xml:space="preserve"> Brand</v>
      </c>
      <c r="AQ3" s="196" t="s">
        <v>1633</v>
      </c>
      <c r="AR3" s="197" t="s">
        <v>204</v>
      </c>
      <c r="AS3" s="197" t="s">
        <v>507</v>
      </c>
      <c r="AT3" s="207" t="str">
        <f t="shared" si="11"/>
        <v xml:space="preserve"> Brand</v>
      </c>
      <c r="AU3" s="196" t="s">
        <v>1633</v>
      </c>
      <c r="AV3" s="197" t="s">
        <v>204</v>
      </c>
      <c r="AW3" s="197" t="s">
        <v>507</v>
      </c>
      <c r="AX3" s="207" t="str">
        <f t="shared" si="12"/>
        <v xml:space="preserve"> Brand</v>
      </c>
      <c r="AY3" s="196" t="s">
        <v>1633</v>
      </c>
      <c r="AZ3" s="197" t="s">
        <v>1633</v>
      </c>
      <c r="BA3" s="197" t="s">
        <v>1872</v>
      </c>
      <c r="BB3" s="207" t="str">
        <f t="shared" si="13"/>
        <v xml:space="preserve"> Brand</v>
      </c>
      <c r="BC3" s="196" t="s">
        <v>1633</v>
      </c>
      <c r="BD3" s="197" t="s">
        <v>204</v>
      </c>
      <c r="BE3" s="197" t="s">
        <v>507</v>
      </c>
      <c r="BF3" s="207" t="str">
        <f t="shared" si="14"/>
        <v xml:space="preserve"> Brand</v>
      </c>
      <c r="BG3" s="196" t="s">
        <v>1633</v>
      </c>
      <c r="BH3" s="197" t="s">
        <v>204</v>
      </c>
      <c r="BI3" s="197" t="s">
        <v>507</v>
      </c>
      <c r="BJ3" s="207" t="str">
        <f t="shared" si="15"/>
        <v xml:space="preserve"> Brand</v>
      </c>
      <c r="BK3" s="196" t="s">
        <v>1633</v>
      </c>
      <c r="BL3" s="197" t="s">
        <v>204</v>
      </c>
      <c r="BM3" s="197" t="s">
        <v>507</v>
      </c>
      <c r="BN3" s="207" t="str">
        <f t="shared" si="16"/>
        <v>Brand (+ style name/number if applicable)</v>
      </c>
      <c r="BO3" s="245" t="s">
        <v>2328</v>
      </c>
      <c r="BP3" s="246" t="s">
        <v>2329</v>
      </c>
      <c r="BQ3" s="246" t="s">
        <v>2330</v>
      </c>
      <c r="BR3" s="207" t="str">
        <f t="shared" si="17"/>
        <v>Brand (+ style name/number if applicable)</v>
      </c>
      <c r="BS3" s="245" t="s">
        <v>2328</v>
      </c>
      <c r="BT3" s="246" t="s">
        <v>2331</v>
      </c>
      <c r="BU3" s="246" t="s">
        <v>2330</v>
      </c>
      <c r="BV3" s="207" t="str">
        <f t="shared" si="18"/>
        <v>Brand</v>
      </c>
      <c r="BW3" s="245" t="s">
        <v>204</v>
      </c>
      <c r="BX3" s="246" t="s">
        <v>204</v>
      </c>
      <c r="BY3" s="246" t="s">
        <v>507</v>
      </c>
      <c r="BZ3" s="207" t="str">
        <f t="shared" si="19"/>
        <v xml:space="preserve">Brand </v>
      </c>
      <c r="CA3" s="245" t="s">
        <v>2458</v>
      </c>
      <c r="CB3" s="246" t="s">
        <v>2458</v>
      </c>
      <c r="CC3" s="246" t="s">
        <v>2458</v>
      </c>
      <c r="CD3" s="207" t="str">
        <f t="shared" si="20"/>
        <v xml:space="preserve">Brand </v>
      </c>
      <c r="CE3" s="245" t="s">
        <v>2458</v>
      </c>
      <c r="CF3" s="246" t="s">
        <v>2458</v>
      </c>
      <c r="CG3" s="246" t="s">
        <v>2458</v>
      </c>
    </row>
    <row r="4" spans="1:16229" s="208" customFormat="1" ht="43.5" customHeight="1">
      <c r="A4" s="208" t="str">
        <f>F2</f>
        <v>Fashion Accessories</v>
      </c>
      <c r="B4" s="205" t="str">
        <f t="shared" si="0"/>
        <v xml:space="preserve"> List of set components</v>
      </c>
      <c r="C4" s="196" t="s">
        <v>2188</v>
      </c>
      <c r="D4" s="197" t="s">
        <v>2053</v>
      </c>
      <c r="E4" s="197" t="s">
        <v>1888</v>
      </c>
      <c r="F4" s="205" t="str">
        <f t="shared" si="1"/>
        <v xml:space="preserve"> List of set components</v>
      </c>
      <c r="G4" s="196" t="s">
        <v>2188</v>
      </c>
      <c r="H4" s="197" t="s">
        <v>2053</v>
      </c>
      <c r="I4" s="197" t="s">
        <v>1888</v>
      </c>
      <c r="J4" s="205" t="str">
        <f t="shared" si="2"/>
        <v xml:space="preserve"> List of set components</v>
      </c>
      <c r="K4" s="196" t="s">
        <v>2188</v>
      </c>
      <c r="L4" s="197" t="s">
        <v>2053</v>
      </c>
      <c r="M4" s="197" t="s">
        <v>1888</v>
      </c>
      <c r="N4" s="207" t="str">
        <f t="shared" si="3"/>
        <v xml:space="preserve"> List of set components</v>
      </c>
      <c r="O4" s="196" t="s">
        <v>2188</v>
      </c>
      <c r="P4" s="197" t="s">
        <v>2053</v>
      </c>
      <c r="Q4" s="197" t="s">
        <v>1888</v>
      </c>
      <c r="R4" s="207" t="str">
        <f t="shared" si="4"/>
        <v xml:space="preserve"> List of set components</v>
      </c>
      <c r="S4" s="196" t="s">
        <v>2188</v>
      </c>
      <c r="T4" s="197" t="s">
        <v>2053</v>
      </c>
      <c r="U4" s="197" t="s">
        <v>1888</v>
      </c>
      <c r="V4" s="207" t="str">
        <f t="shared" si="5"/>
        <v xml:space="preserve"> List of set components</v>
      </c>
      <c r="W4" s="196" t="s">
        <v>2188</v>
      </c>
      <c r="X4" s="197" t="s">
        <v>2053</v>
      </c>
      <c r="Y4" s="197" t="s">
        <v>1888</v>
      </c>
      <c r="Z4" s="207" t="str">
        <f t="shared" si="6"/>
        <v>Product category</v>
      </c>
      <c r="AA4" s="196" t="s">
        <v>1879</v>
      </c>
      <c r="AB4" s="197" t="s">
        <v>1875</v>
      </c>
      <c r="AC4" s="197" t="s">
        <v>1876</v>
      </c>
      <c r="AD4" s="207" t="str">
        <f t="shared" si="7"/>
        <v xml:space="preserve"> Product Specification </v>
      </c>
      <c r="AE4" s="196" t="s">
        <v>2236</v>
      </c>
      <c r="AF4" s="197" t="s">
        <v>2104</v>
      </c>
      <c r="AG4" s="197" t="s">
        <v>1877</v>
      </c>
      <c r="AH4" s="207" t="str">
        <f t="shared" si="8"/>
        <v xml:space="preserve"> Product category</v>
      </c>
      <c r="AI4" s="196" t="s">
        <v>1644</v>
      </c>
      <c r="AJ4" s="197" t="s">
        <v>1875</v>
      </c>
      <c r="AK4" s="197" t="s">
        <v>1876</v>
      </c>
      <c r="AL4" s="207" t="str">
        <f t="shared" si="9"/>
        <v xml:space="preserve"> Product category</v>
      </c>
      <c r="AM4" s="196" t="s">
        <v>1644</v>
      </c>
      <c r="AN4" s="197" t="s">
        <v>1875</v>
      </c>
      <c r="AO4" s="197" t="s">
        <v>1876</v>
      </c>
      <c r="AP4" s="207" t="str">
        <f t="shared" si="10"/>
        <v xml:space="preserve"> Product category</v>
      </c>
      <c r="AQ4" s="196" t="s">
        <v>1644</v>
      </c>
      <c r="AR4" s="197" t="s">
        <v>1875</v>
      </c>
      <c r="AS4" s="197" t="s">
        <v>1876</v>
      </c>
      <c r="AT4" s="207" t="str">
        <f t="shared" si="11"/>
        <v xml:space="preserve"> Product category</v>
      </c>
      <c r="AU4" s="196" t="s">
        <v>1644</v>
      </c>
      <c r="AV4" s="197" t="s">
        <v>1875</v>
      </c>
      <c r="AW4" s="197" t="s">
        <v>1876</v>
      </c>
      <c r="AX4" s="207" t="str">
        <f t="shared" si="12"/>
        <v xml:space="preserve"> Product category</v>
      </c>
      <c r="AY4" s="196" t="s">
        <v>1644</v>
      </c>
      <c r="AZ4" s="197" t="s">
        <v>2107</v>
      </c>
      <c r="BA4" s="197" t="s">
        <v>1648</v>
      </c>
      <c r="BB4" s="207" t="str">
        <f t="shared" si="13"/>
        <v xml:space="preserve"> Product category</v>
      </c>
      <c r="BC4" s="196" t="s">
        <v>1644</v>
      </c>
      <c r="BD4" s="197" t="s">
        <v>1875</v>
      </c>
      <c r="BE4" s="197" t="s">
        <v>1876</v>
      </c>
      <c r="BF4" s="207" t="str">
        <f t="shared" si="14"/>
        <v>Material description</v>
      </c>
      <c r="BG4" s="196" t="s">
        <v>2058</v>
      </c>
      <c r="BH4" s="197" t="s">
        <v>2055</v>
      </c>
      <c r="BI4" s="197" t="s">
        <v>1878</v>
      </c>
      <c r="BJ4" s="207" t="str">
        <f t="shared" si="15"/>
        <v xml:space="preserve"> Product category</v>
      </c>
      <c r="BK4" s="196" t="s">
        <v>1644</v>
      </c>
      <c r="BL4" s="197" t="s">
        <v>1881</v>
      </c>
      <c r="BM4" s="197" t="s">
        <v>1876</v>
      </c>
      <c r="BN4" s="207" t="str">
        <f t="shared" si="16"/>
        <v>Product group</v>
      </c>
      <c r="BO4" s="245" t="s">
        <v>2332</v>
      </c>
      <c r="BP4" s="246" t="s">
        <v>2333</v>
      </c>
      <c r="BQ4" s="246" t="s">
        <v>1876</v>
      </c>
      <c r="BR4" s="207" t="str">
        <f t="shared" si="17"/>
        <v>List of set components</v>
      </c>
      <c r="BS4" s="245" t="s">
        <v>2334</v>
      </c>
      <c r="BT4" s="246" t="s">
        <v>2335</v>
      </c>
      <c r="BU4" s="246" t="s">
        <v>2336</v>
      </c>
      <c r="BV4" s="207" t="str">
        <f t="shared" si="18"/>
        <v>List of set components</v>
      </c>
      <c r="BW4" s="245" t="s">
        <v>2334</v>
      </c>
      <c r="BX4" s="246" t="s">
        <v>2335</v>
      </c>
      <c r="BY4" s="246" t="s">
        <v>2337</v>
      </c>
      <c r="BZ4" s="207" t="str">
        <f t="shared" si="19"/>
        <v>Front side Material/Color and Dimension</v>
      </c>
      <c r="CA4" s="245" t="s">
        <v>2529</v>
      </c>
      <c r="CB4" s="246" t="s">
        <v>2526</v>
      </c>
      <c r="CC4" s="246" t="s">
        <v>2529</v>
      </c>
      <c r="CD4" s="207" t="str">
        <f t="shared" si="20"/>
        <v>Front side Material/Color and Dimension</v>
      </c>
      <c r="CE4" s="245" t="s">
        <v>2529</v>
      </c>
      <c r="CF4" s="246" t="s">
        <v>2526</v>
      </c>
      <c r="CG4" s="246" t="s">
        <v>2529</v>
      </c>
    </row>
    <row r="5" spans="1:16229" s="208" customFormat="1" ht="43.5" customHeight="1">
      <c r="A5" s="208" t="str">
        <f>J2</f>
        <v>Bra</v>
      </c>
      <c r="B5" s="205" t="str">
        <f t="shared" si="0"/>
        <v xml:space="preserve"> Product category</v>
      </c>
      <c r="C5" s="196" t="s">
        <v>1644</v>
      </c>
      <c r="D5" s="197" t="s">
        <v>1875</v>
      </c>
      <c r="E5" s="197" t="s">
        <v>1876</v>
      </c>
      <c r="F5" s="205" t="str">
        <f t="shared" si="1"/>
        <v>Product category</v>
      </c>
      <c r="G5" s="196" t="s">
        <v>1879</v>
      </c>
      <c r="H5" s="197" t="s">
        <v>1875</v>
      </c>
      <c r="I5" s="197" t="s">
        <v>1876</v>
      </c>
      <c r="J5" s="205" t="str">
        <f t="shared" si="2"/>
        <v>Product category</v>
      </c>
      <c r="K5" s="196" t="s">
        <v>1879</v>
      </c>
      <c r="L5" s="197" t="s">
        <v>1875</v>
      </c>
      <c r="M5" s="197" t="s">
        <v>1876</v>
      </c>
      <c r="N5" s="207" t="str">
        <f t="shared" si="3"/>
        <v>Product category</v>
      </c>
      <c r="O5" s="196" t="s">
        <v>1879</v>
      </c>
      <c r="P5" s="197" t="s">
        <v>1875</v>
      </c>
      <c r="Q5" s="197" t="s">
        <v>1876</v>
      </c>
      <c r="R5" s="207" t="str">
        <f t="shared" si="4"/>
        <v>Product category</v>
      </c>
      <c r="S5" s="196" t="s">
        <v>1879</v>
      </c>
      <c r="T5" s="197" t="s">
        <v>1875</v>
      </c>
      <c r="U5" s="197" t="s">
        <v>1876</v>
      </c>
      <c r="V5" s="207" t="str">
        <f t="shared" si="5"/>
        <v>Product category</v>
      </c>
      <c r="W5" s="196" t="s">
        <v>1879</v>
      </c>
      <c r="X5" s="197" t="s">
        <v>1881</v>
      </c>
      <c r="Y5" s="197" t="s">
        <v>1876</v>
      </c>
      <c r="Z5" s="207" t="str">
        <f t="shared" si="6"/>
        <v xml:space="preserve"> Number of components within the set </v>
      </c>
      <c r="AA5" s="196" t="s">
        <v>2228</v>
      </c>
      <c r="AB5" s="197" t="s">
        <v>2098</v>
      </c>
      <c r="AC5" s="197" t="s">
        <v>2100</v>
      </c>
      <c r="AD5" s="207" t="str">
        <f t="shared" si="7"/>
        <v xml:space="preserve"> Product category </v>
      </c>
      <c r="AE5" s="196" t="s">
        <v>2237</v>
      </c>
      <c r="AF5" s="197" t="s">
        <v>1875</v>
      </c>
      <c r="AG5" s="197" t="s">
        <v>1648</v>
      </c>
      <c r="AH5" s="207" t="str">
        <f t="shared" si="8"/>
        <v xml:space="preserve"> List of set components</v>
      </c>
      <c r="AI5" s="196" t="s">
        <v>2188</v>
      </c>
      <c r="AJ5" s="197" t="s">
        <v>2053</v>
      </c>
      <c r="AK5" s="197" t="s">
        <v>1888</v>
      </c>
      <c r="AL5" s="207" t="str">
        <f t="shared" si="9"/>
        <v xml:space="preserve"> List of set components</v>
      </c>
      <c r="AM5" s="196" t="s">
        <v>2188</v>
      </c>
      <c r="AN5" s="197" t="s">
        <v>2053</v>
      </c>
      <c r="AO5" s="197" t="s">
        <v>1888</v>
      </c>
      <c r="AP5" s="207" t="str">
        <f t="shared" si="10"/>
        <v xml:space="preserve"> List of set components</v>
      </c>
      <c r="AQ5" s="196" t="s">
        <v>2188</v>
      </c>
      <c r="AR5" s="197" t="s">
        <v>2053</v>
      </c>
      <c r="AS5" s="197" t="s">
        <v>1888</v>
      </c>
      <c r="AT5" s="207" t="str">
        <f t="shared" si="11"/>
        <v xml:space="preserve"> List of set components</v>
      </c>
      <c r="AU5" s="196" t="s">
        <v>2188</v>
      </c>
      <c r="AV5" s="197" t="s">
        <v>2053</v>
      </c>
      <c r="AW5" s="197" t="s">
        <v>1888</v>
      </c>
      <c r="AX5" s="207" t="str">
        <f t="shared" si="12"/>
        <v xml:space="preserve"> List of set components</v>
      </c>
      <c r="AY5" s="196" t="s">
        <v>2188</v>
      </c>
      <c r="AZ5" s="197" t="s">
        <v>1873</v>
      </c>
      <c r="BA5" s="197" t="s">
        <v>1874</v>
      </c>
      <c r="BB5" s="207" t="str">
        <f t="shared" si="13"/>
        <v xml:space="preserve"> Type of furniture intended to be used with </v>
      </c>
      <c r="BC5" s="196" t="s">
        <v>2250</v>
      </c>
      <c r="BD5" s="197" t="s">
        <v>2036</v>
      </c>
      <c r="BE5" s="197" t="s">
        <v>1880</v>
      </c>
      <c r="BF5" s="207" t="str">
        <f t="shared" si="14"/>
        <v xml:space="preserve"> Product category</v>
      </c>
      <c r="BG5" s="196" t="s">
        <v>1644</v>
      </c>
      <c r="BH5" s="197" t="s">
        <v>1875</v>
      </c>
      <c r="BI5" s="197" t="s">
        <v>1876</v>
      </c>
      <c r="BJ5" s="207" t="str">
        <f t="shared" si="15"/>
        <v xml:space="preserve"> Dimensions</v>
      </c>
      <c r="BK5" s="196" t="s">
        <v>1646</v>
      </c>
      <c r="BL5" s="197" t="s">
        <v>2138</v>
      </c>
      <c r="BM5" s="197" t="s">
        <v>1890</v>
      </c>
      <c r="BN5" s="207" t="str">
        <f t="shared" si="16"/>
        <v>Material description</v>
      </c>
      <c r="BO5" s="245" t="s">
        <v>2058</v>
      </c>
      <c r="BP5" s="246" t="s">
        <v>2338</v>
      </c>
      <c r="BQ5" s="246" t="s">
        <v>1892</v>
      </c>
      <c r="BR5" s="207" t="str">
        <f t="shared" si="17"/>
        <v>Type of Bag/suitcase</v>
      </c>
      <c r="BS5" s="245" t="s">
        <v>2339</v>
      </c>
      <c r="BT5" s="246" t="s">
        <v>2340</v>
      </c>
      <c r="BU5" s="246" t="s">
        <v>2341</v>
      </c>
      <c r="BV5" s="207" t="str">
        <f t="shared" si="18"/>
        <v>Type of Umbrella</v>
      </c>
      <c r="BW5" s="245" t="s">
        <v>2342</v>
      </c>
      <c r="BX5" s="246" t="s">
        <v>2343</v>
      </c>
      <c r="BY5" s="246" t="s">
        <v>2341</v>
      </c>
      <c r="BZ5" s="207" t="str">
        <f t="shared" si="19"/>
        <v>Temples Material/Color and Dimension</v>
      </c>
      <c r="CA5" s="245" t="s">
        <v>2530</v>
      </c>
      <c r="CB5" s="246" t="s">
        <v>2527</v>
      </c>
      <c r="CC5" s="246" t="s">
        <v>2530</v>
      </c>
      <c r="CD5" s="207" t="str">
        <f t="shared" si="20"/>
        <v>Temples Material/Color and Dimension</v>
      </c>
      <c r="CE5" s="245" t="s">
        <v>2530</v>
      </c>
      <c r="CF5" s="246" t="s">
        <v>2527</v>
      </c>
      <c r="CG5" s="246" t="s">
        <v>2530</v>
      </c>
    </row>
    <row r="6" spans="1:16229" s="208" customFormat="1" ht="43.5" customHeight="1">
      <c r="A6" s="208" t="str">
        <f>N2</f>
        <v>Brief</v>
      </c>
      <c r="B6" s="205" t="str">
        <f t="shared" si="0"/>
        <v>Style Name</v>
      </c>
      <c r="C6" s="196" t="s">
        <v>2189</v>
      </c>
      <c r="D6" s="197" t="s">
        <v>2060</v>
      </c>
      <c r="E6" s="197" t="s">
        <v>2067</v>
      </c>
      <c r="F6" s="205" t="str">
        <f t="shared" si="1"/>
        <v xml:space="preserve"> Product description</v>
      </c>
      <c r="G6" s="196" t="s">
        <v>2201</v>
      </c>
      <c r="H6" s="197" t="s">
        <v>1882</v>
      </c>
      <c r="I6" s="197" t="s">
        <v>1379</v>
      </c>
      <c r="J6" s="205" t="str">
        <f t="shared" si="2"/>
        <v xml:space="preserve"> Name of the style</v>
      </c>
      <c r="K6" s="196" t="s">
        <v>2203</v>
      </c>
      <c r="L6" s="197" t="s">
        <v>2060</v>
      </c>
      <c r="M6" s="197" t="s">
        <v>1883</v>
      </c>
      <c r="N6" s="207" t="str">
        <f t="shared" si="3"/>
        <v xml:space="preserve"> Material</v>
      </c>
      <c r="O6" s="196" t="s">
        <v>1639</v>
      </c>
      <c r="P6" s="197" t="s">
        <v>2080</v>
      </c>
      <c r="Q6" s="197" t="s">
        <v>195</v>
      </c>
      <c r="R6" s="207" t="str">
        <f t="shared" si="4"/>
        <v xml:space="preserve"> Material</v>
      </c>
      <c r="S6" s="196" t="s">
        <v>1639</v>
      </c>
      <c r="T6" s="197" t="s">
        <v>320</v>
      </c>
      <c r="U6" s="197" t="s">
        <v>195</v>
      </c>
      <c r="V6" s="207" t="str">
        <f t="shared" si="5"/>
        <v xml:space="preserve"> Material</v>
      </c>
      <c r="W6" s="196" t="s">
        <v>1639</v>
      </c>
      <c r="X6" s="197" t="s">
        <v>320</v>
      </c>
      <c r="Y6" s="197" t="s">
        <v>195</v>
      </c>
      <c r="Z6" s="207" t="str">
        <f t="shared" si="6"/>
        <v>Material description</v>
      </c>
      <c r="AA6" s="196" t="s">
        <v>2058</v>
      </c>
      <c r="AB6" s="197" t="s">
        <v>1884</v>
      </c>
      <c r="AC6" s="197" t="s">
        <v>1885</v>
      </c>
      <c r="AD6" s="207" t="str">
        <f t="shared" si="7"/>
        <v xml:space="preserve"> List of set components</v>
      </c>
      <c r="AE6" s="196" t="s">
        <v>2188</v>
      </c>
      <c r="AF6" s="197" t="s">
        <v>2053</v>
      </c>
      <c r="AG6" s="197" t="s">
        <v>1874</v>
      </c>
      <c r="AH6" s="207" t="str">
        <f t="shared" si="8"/>
        <v>Material description</v>
      </c>
      <c r="AI6" s="196" t="s">
        <v>2058</v>
      </c>
      <c r="AJ6" s="197" t="s">
        <v>1884</v>
      </c>
      <c r="AK6" s="197" t="s">
        <v>1885</v>
      </c>
      <c r="AL6" s="207" t="str">
        <f t="shared" si="9"/>
        <v>Material description</v>
      </c>
      <c r="AM6" s="196" t="s">
        <v>2058</v>
      </c>
      <c r="AN6" s="197" t="s">
        <v>1884</v>
      </c>
      <c r="AO6" s="197" t="s">
        <v>1878</v>
      </c>
      <c r="AP6" s="207" t="str">
        <f t="shared" si="10"/>
        <v>Material description</v>
      </c>
      <c r="AQ6" s="196" t="s">
        <v>2058</v>
      </c>
      <c r="AR6" s="197" t="s">
        <v>1884</v>
      </c>
      <c r="AS6" s="197" t="s">
        <v>1878</v>
      </c>
      <c r="AT6" s="207" t="str">
        <f t="shared" si="11"/>
        <v>Material description</v>
      </c>
      <c r="AU6" s="196" t="s">
        <v>2058</v>
      </c>
      <c r="AV6" s="197" t="s">
        <v>1884</v>
      </c>
      <c r="AW6" s="197" t="s">
        <v>1878</v>
      </c>
      <c r="AX6" s="207" t="str">
        <f t="shared" si="12"/>
        <v>Material description</v>
      </c>
      <c r="AY6" s="196" t="s">
        <v>2058</v>
      </c>
      <c r="AZ6" s="197" t="s">
        <v>2108</v>
      </c>
      <c r="BA6" s="197" t="s">
        <v>1887</v>
      </c>
      <c r="BB6" s="207" t="str">
        <f t="shared" si="13"/>
        <v xml:space="preserve"> List of set components</v>
      </c>
      <c r="BC6" s="196" t="s">
        <v>2188</v>
      </c>
      <c r="BD6" s="197" t="s">
        <v>2053</v>
      </c>
      <c r="BE6" s="197" t="s">
        <v>1888</v>
      </c>
      <c r="BF6" s="207" t="str">
        <f t="shared" si="14"/>
        <v xml:space="preserve"> List of set components</v>
      </c>
      <c r="BG6" s="196" t="s">
        <v>2188</v>
      </c>
      <c r="BH6" s="197" t="s">
        <v>2053</v>
      </c>
      <c r="BI6" s="197" t="s">
        <v>1888</v>
      </c>
      <c r="BJ6" s="207" t="str">
        <f t="shared" si="15"/>
        <v xml:space="preserve"> Total height</v>
      </c>
      <c r="BK6" s="196" t="s">
        <v>2263</v>
      </c>
      <c r="BL6" s="197" t="s">
        <v>2139</v>
      </c>
      <c r="BM6" s="197" t="s">
        <v>1897</v>
      </c>
      <c r="BN6" s="207" t="str">
        <f t="shared" si="16"/>
        <v>Special certification for brand name claim (function, finishing)</v>
      </c>
      <c r="BO6" s="245" t="s">
        <v>2344</v>
      </c>
      <c r="BP6" s="246" t="s">
        <v>2345</v>
      </c>
      <c r="BQ6" s="246" t="s">
        <v>2346</v>
      </c>
      <c r="BR6" s="207" t="str">
        <f t="shared" si="17"/>
        <v>Special certification for brand name claim (function, finishing)</v>
      </c>
      <c r="BS6" s="245" t="s">
        <v>2344</v>
      </c>
      <c r="BT6" s="246" t="s">
        <v>2347</v>
      </c>
      <c r="BU6" s="246" t="s">
        <v>2348</v>
      </c>
      <c r="BV6" s="207" t="str">
        <f t="shared" si="18"/>
        <v>Product description</v>
      </c>
      <c r="BW6" s="245" t="s">
        <v>2349</v>
      </c>
      <c r="BX6" s="246" t="s">
        <v>2350</v>
      </c>
      <c r="BY6" s="246" t="s">
        <v>1379</v>
      </c>
      <c r="BZ6" s="207" t="str">
        <f t="shared" si="19"/>
        <v>Bridge Material/Color and Dimension</v>
      </c>
      <c r="CA6" s="245" t="s">
        <v>2531</v>
      </c>
      <c r="CB6" s="246" t="s">
        <v>2528</v>
      </c>
      <c r="CC6" s="246" t="s">
        <v>2531</v>
      </c>
      <c r="CD6" s="207" t="str">
        <f t="shared" si="20"/>
        <v>Bridge Material/Color and Dimension</v>
      </c>
      <c r="CE6" s="245" t="s">
        <v>2531</v>
      </c>
      <c r="CF6" s="246" t="s">
        <v>2528</v>
      </c>
      <c r="CG6" s="246" t="s">
        <v>2531</v>
      </c>
    </row>
    <row r="7" spans="1:16229" s="208" customFormat="1" ht="43.5" customHeight="1">
      <c r="A7" s="208" t="str">
        <f>R2</f>
        <v>Swimwear</v>
      </c>
      <c r="B7" s="205" t="str">
        <f t="shared" si="0"/>
        <v xml:space="preserve"> Material description</v>
      </c>
      <c r="C7" s="196" t="s">
        <v>2190</v>
      </c>
      <c r="D7" s="197" t="s">
        <v>2061</v>
      </c>
      <c r="E7" s="197" t="s">
        <v>1892</v>
      </c>
      <c r="F7" s="205" t="str">
        <f t="shared" si="1"/>
        <v xml:space="preserve"> Product measurements (cm) </v>
      </c>
      <c r="G7" s="196" t="s">
        <v>2202</v>
      </c>
      <c r="H7" s="197" t="s">
        <v>1889</v>
      </c>
      <c r="I7" s="197" t="s">
        <v>1890</v>
      </c>
      <c r="J7" s="205" t="str">
        <f t="shared" si="2"/>
        <v xml:space="preserve"> Material description</v>
      </c>
      <c r="K7" s="196" t="s">
        <v>2190</v>
      </c>
      <c r="L7" s="197" t="s">
        <v>1891</v>
      </c>
      <c r="M7" s="197" t="s">
        <v>1892</v>
      </c>
      <c r="N7" s="207" t="str">
        <f t="shared" si="3"/>
        <v xml:space="preserve"> Fit </v>
      </c>
      <c r="O7" s="196" t="s">
        <v>1640</v>
      </c>
      <c r="P7" s="197" t="s">
        <v>1893</v>
      </c>
      <c r="Q7" s="197" t="s">
        <v>1899</v>
      </c>
      <c r="R7" s="207" t="str">
        <f t="shared" si="4"/>
        <v xml:space="preserve"> Fit</v>
      </c>
      <c r="S7" s="196" t="s">
        <v>2218</v>
      </c>
      <c r="T7" s="197" t="s">
        <v>1893</v>
      </c>
      <c r="U7" s="197" t="s">
        <v>1899</v>
      </c>
      <c r="V7" s="207" t="str">
        <f t="shared" si="5"/>
        <v xml:space="preserve"> Special Feature/Function</v>
      </c>
      <c r="W7" s="196" t="s">
        <v>2226</v>
      </c>
      <c r="X7" s="197" t="s">
        <v>1894</v>
      </c>
      <c r="Y7" s="197" t="s">
        <v>2082</v>
      </c>
      <c r="Z7" s="207" t="str">
        <f t="shared" si="6"/>
        <v>Pile / pile height</v>
      </c>
      <c r="AA7" s="196" t="s">
        <v>2096</v>
      </c>
      <c r="AB7" s="197" t="s">
        <v>2099</v>
      </c>
      <c r="AC7" s="197" t="s">
        <v>2101</v>
      </c>
      <c r="AD7" s="207" t="str">
        <f t="shared" si="7"/>
        <v>Material description</v>
      </c>
      <c r="AE7" s="196" t="s">
        <v>2058</v>
      </c>
      <c r="AF7" s="197" t="s">
        <v>1884</v>
      </c>
      <c r="AG7" s="197" t="s">
        <v>1886</v>
      </c>
      <c r="AH7" s="207" t="str">
        <f t="shared" si="8"/>
        <v>Decorative elements description including location</v>
      </c>
      <c r="AI7" s="198" t="s">
        <v>2242</v>
      </c>
      <c r="AJ7" s="198" t="s">
        <v>2243</v>
      </c>
      <c r="AK7" s="198" t="s">
        <v>2037</v>
      </c>
      <c r="AL7" s="207" t="str">
        <f t="shared" si="9"/>
        <v xml:space="preserve"> Product description (function/design) (state fiber type and filled weight)</v>
      </c>
      <c r="AM7" s="196" t="s">
        <v>2314</v>
      </c>
      <c r="AN7" s="197" t="s">
        <v>2313</v>
      </c>
      <c r="AO7" s="197" t="s">
        <v>2312</v>
      </c>
      <c r="AP7" s="207" t="str">
        <f t="shared" si="10"/>
        <v xml:space="preserve"> Product description (function/design)</v>
      </c>
      <c r="AQ7" s="196" t="s">
        <v>1645</v>
      </c>
      <c r="AR7" s="197" t="s">
        <v>2131</v>
      </c>
      <c r="AS7" s="197" t="s">
        <v>2132</v>
      </c>
      <c r="AT7" s="207" t="str">
        <f t="shared" si="11"/>
        <v xml:space="preserve"> Product description (function/design)</v>
      </c>
      <c r="AU7" s="196" t="s">
        <v>1645</v>
      </c>
      <c r="AV7" s="197" t="s">
        <v>2130</v>
      </c>
      <c r="AW7" s="197" t="s">
        <v>2132</v>
      </c>
      <c r="AX7" s="207" t="str">
        <f t="shared" si="12"/>
        <v xml:space="preserve"> Product description (function/design)</v>
      </c>
      <c r="AY7" s="196" t="s">
        <v>1645</v>
      </c>
      <c r="AZ7" s="197" t="s">
        <v>1645</v>
      </c>
      <c r="BA7" s="197" t="s">
        <v>1895</v>
      </c>
      <c r="BB7" s="207" t="str">
        <f t="shared" si="13"/>
        <v xml:space="preserve"> Dimensions of all set elements</v>
      </c>
      <c r="BC7" s="196" t="s">
        <v>2251</v>
      </c>
      <c r="BD7" s="197" t="s">
        <v>2127</v>
      </c>
      <c r="BE7" s="197" t="s">
        <v>1896</v>
      </c>
      <c r="BF7" s="207" t="str">
        <f t="shared" si="14"/>
        <v xml:space="preserve"> Set elements with dimensions and fill weight</v>
      </c>
      <c r="BG7" s="196" t="s">
        <v>2258</v>
      </c>
      <c r="BH7" s="197" t="s">
        <v>2054</v>
      </c>
      <c r="BI7" s="197" t="s">
        <v>2056</v>
      </c>
      <c r="BJ7" s="207" t="str">
        <f t="shared" si="15"/>
        <v>Product Construction: 
core type and height (cm), number of layers, individual layers thickness, number of springs, ...</v>
      </c>
      <c r="BK7" s="196" t="s">
        <v>2264</v>
      </c>
      <c r="BL7" s="197" t="s">
        <v>1910</v>
      </c>
      <c r="BM7" s="197" t="s">
        <v>1911</v>
      </c>
      <c r="BN7" s="207" t="str">
        <f t="shared" si="16"/>
        <v>Type of closure</v>
      </c>
      <c r="BO7" s="245" t="s">
        <v>2351</v>
      </c>
      <c r="BP7" s="246" t="s">
        <v>2352</v>
      </c>
      <c r="BQ7" s="246" t="s">
        <v>2071</v>
      </c>
      <c r="BR7" s="207" t="str">
        <f t="shared" si="17"/>
        <v>Product details</v>
      </c>
      <c r="BS7" s="245" t="s">
        <v>2353</v>
      </c>
      <c r="BT7" s="246" t="s">
        <v>2354</v>
      </c>
      <c r="BU7" s="246" t="s">
        <v>2355</v>
      </c>
      <c r="BV7" s="207" t="str">
        <f t="shared" si="18"/>
        <v xml:space="preserve">Measurements               </v>
      </c>
      <c r="BW7" s="245" t="s">
        <v>2356</v>
      </c>
      <c r="BX7" s="246" t="s">
        <v>1889</v>
      </c>
      <c r="BY7" s="246" t="s">
        <v>2357</v>
      </c>
      <c r="BZ7" s="207" t="str">
        <f t="shared" si="19"/>
        <v>Lens Material and Color</v>
      </c>
      <c r="CA7" s="245" t="s">
        <v>2542</v>
      </c>
      <c r="CB7" s="246" t="s">
        <v>2541</v>
      </c>
      <c r="CC7" s="246" t="s">
        <v>2542</v>
      </c>
      <c r="CD7" s="207" t="str">
        <f t="shared" si="20"/>
        <v>Lens Material and Color</v>
      </c>
      <c r="CE7" s="245" t="s">
        <v>2542</v>
      </c>
      <c r="CF7" s="246" t="s">
        <v>2541</v>
      </c>
      <c r="CG7" s="246" t="s">
        <v>2542</v>
      </c>
    </row>
    <row r="8" spans="1:16229" s="208" customFormat="1" ht="43.5" customHeight="1">
      <c r="A8" s="208" t="str">
        <f>V2</f>
        <v>Socks &amp; Tights</v>
      </c>
      <c r="B8" s="205" t="str">
        <f t="shared" si="0"/>
        <v xml:space="preserve"> Special certification for brand name claim (function, finishing)</v>
      </c>
      <c r="C8" s="196" t="s">
        <v>2191</v>
      </c>
      <c r="D8" s="197" t="s">
        <v>2062</v>
      </c>
      <c r="E8" s="197" t="s">
        <v>2068</v>
      </c>
      <c r="F8" s="205" t="str">
        <f t="shared" si="1"/>
        <v xml:space="preserve"> Additional Info</v>
      </c>
      <c r="G8" s="196" t="s">
        <v>1636</v>
      </c>
      <c r="H8" s="197" t="s">
        <v>1637</v>
      </c>
      <c r="I8" s="197" t="s">
        <v>2073</v>
      </c>
      <c r="J8" s="205" t="str">
        <f t="shared" si="2"/>
        <v xml:space="preserve"> Fitting features</v>
      </c>
      <c r="K8" s="196" t="s">
        <v>1638</v>
      </c>
      <c r="L8" s="197" t="s">
        <v>1900</v>
      </c>
      <c r="M8" s="197" t="s">
        <v>1899</v>
      </c>
      <c r="N8" s="207" t="str">
        <f t="shared" si="3"/>
        <v xml:space="preserve"> Fitting features</v>
      </c>
      <c r="O8" s="196" t="s">
        <v>1638</v>
      </c>
      <c r="P8" s="197" t="s">
        <v>1900</v>
      </c>
      <c r="Q8" s="197" t="s">
        <v>2082</v>
      </c>
      <c r="R8" s="207" t="str">
        <f t="shared" si="4"/>
        <v xml:space="preserve"> Fitting features</v>
      </c>
      <c r="S8" s="196" t="s">
        <v>1638</v>
      </c>
      <c r="T8" s="197" t="s">
        <v>1900</v>
      </c>
      <c r="U8" s="197" t="s">
        <v>2082</v>
      </c>
      <c r="V8" s="207" t="str">
        <f t="shared" si="5"/>
        <v xml:space="preserve"> Waistband</v>
      </c>
      <c r="W8" s="196" t="s">
        <v>1642</v>
      </c>
      <c r="X8" s="197" t="s">
        <v>1901</v>
      </c>
      <c r="Y8" s="197" t="s">
        <v>2094</v>
      </c>
      <c r="Z8" s="207" t="str">
        <f t="shared" si="6"/>
        <v xml:space="preserve">Weight (total weight xxxg/m²)- Pile Density (knots: xxx /m²) </v>
      </c>
      <c r="AA8" s="196" t="s">
        <v>2229</v>
      </c>
      <c r="AB8" s="197" t="s">
        <v>2230</v>
      </c>
      <c r="AC8" s="197" t="s">
        <v>2231</v>
      </c>
      <c r="AD8" s="207" t="str">
        <f t="shared" si="7"/>
        <v xml:space="preserve"> Product description (application fields/function/design)</v>
      </c>
      <c r="AE8" s="196" t="s">
        <v>2238</v>
      </c>
      <c r="AF8" s="197" t="s">
        <v>1902</v>
      </c>
      <c r="AG8" s="197" t="s">
        <v>1903</v>
      </c>
      <c r="AH8" s="207" t="str">
        <f t="shared" si="8"/>
        <v>Special features /decorative element (including description of position)</v>
      </c>
      <c r="AI8" s="196" t="s">
        <v>1914</v>
      </c>
      <c r="AJ8" s="197" t="s">
        <v>2038</v>
      </c>
      <c r="AK8" s="197" t="s">
        <v>2129</v>
      </c>
      <c r="AL8" s="207" t="str">
        <f t="shared" si="9"/>
        <v>Decorative elements description including location</v>
      </c>
      <c r="AM8" s="196" t="s">
        <v>2242</v>
      </c>
      <c r="AN8" s="197" t="s">
        <v>2243</v>
      </c>
      <c r="AO8" s="197" t="s">
        <v>2039</v>
      </c>
      <c r="AP8" s="207" t="str">
        <f t="shared" si="10"/>
        <v>Decorative elements description including location</v>
      </c>
      <c r="AQ8" s="196" t="s">
        <v>2242</v>
      </c>
      <c r="AR8" s="197" t="s">
        <v>2243</v>
      </c>
      <c r="AS8" s="197" t="s">
        <v>2133</v>
      </c>
      <c r="AT8" s="207" t="str">
        <f t="shared" si="11"/>
        <v>Decorative elements description including location</v>
      </c>
      <c r="AU8" s="196" t="s">
        <v>2242</v>
      </c>
      <c r="AV8" s="197" t="s">
        <v>2243</v>
      </c>
      <c r="AW8" s="197" t="s">
        <v>2039</v>
      </c>
      <c r="AX8" s="207" t="str">
        <f t="shared" si="12"/>
        <v>Decorative elements description including location</v>
      </c>
      <c r="AY8" s="196" t="s">
        <v>2242</v>
      </c>
      <c r="AZ8" s="197" t="s">
        <v>2243</v>
      </c>
      <c r="BA8" s="197" t="s">
        <v>1907</v>
      </c>
      <c r="BB8" s="207" t="str">
        <f t="shared" si="13"/>
        <v xml:space="preserve"> Weight (of all individual components)</v>
      </c>
      <c r="BC8" s="196" t="s">
        <v>2252</v>
      </c>
      <c r="BD8" s="197" t="s">
        <v>1908</v>
      </c>
      <c r="BE8" s="197" t="s">
        <v>2253</v>
      </c>
      <c r="BF8" s="207" t="str">
        <f t="shared" si="14"/>
        <v xml:space="preserve"> Description/decorative element (including description of position)</v>
      </c>
      <c r="BG8" s="196" t="s">
        <v>1906</v>
      </c>
      <c r="BH8" s="197" t="s">
        <v>1905</v>
      </c>
      <c r="BI8" s="197" t="s">
        <v>1909</v>
      </c>
      <c r="BJ8" s="207" t="str">
        <f t="shared" si="15"/>
        <v xml:space="preserve"> Foam quality/density</v>
      </c>
      <c r="BK8" s="196" t="s">
        <v>1649</v>
      </c>
      <c r="BL8" s="197" t="s">
        <v>2140</v>
      </c>
      <c r="BM8" s="197" t="s">
        <v>2144</v>
      </c>
      <c r="BN8" s="207" t="str">
        <f t="shared" si="16"/>
        <v>Print                                                                                       (specify position)</v>
      </c>
      <c r="BO8" s="245" t="s">
        <v>2358</v>
      </c>
      <c r="BP8" s="246" t="s">
        <v>2359</v>
      </c>
      <c r="BQ8" s="246" t="s">
        <v>2360</v>
      </c>
      <c r="BR8" s="207" t="str">
        <f t="shared" si="17"/>
        <v>Type of closure</v>
      </c>
      <c r="BS8" s="245" t="s">
        <v>2351</v>
      </c>
      <c r="BT8" s="246" t="s">
        <v>2361</v>
      </c>
      <c r="BU8" s="246" t="s">
        <v>2071</v>
      </c>
      <c r="BV8" s="207" t="str">
        <f t="shared" si="18"/>
        <v xml:space="preserve">Material composition </v>
      </c>
      <c r="BW8" s="245" t="s">
        <v>2362</v>
      </c>
      <c r="BX8" s="246" t="s">
        <v>2363</v>
      </c>
      <c r="BY8" s="246" t="s">
        <v>2364</v>
      </c>
      <c r="BZ8" s="207" t="str">
        <f t="shared" si="19"/>
        <v>Car use (Y/N)</v>
      </c>
      <c r="CA8" s="245" t="s">
        <v>2536</v>
      </c>
      <c r="CB8" s="246" t="s">
        <v>2535</v>
      </c>
      <c r="CC8" s="246" t="s">
        <v>2536</v>
      </c>
      <c r="CD8" s="207" t="str">
        <f t="shared" si="20"/>
        <v>Car use (Y/N)</v>
      </c>
      <c r="CE8" s="245" t="s">
        <v>2536</v>
      </c>
      <c r="CF8" s="246" t="s">
        <v>2535</v>
      </c>
      <c r="CG8" s="246" t="s">
        <v>2536</v>
      </c>
    </row>
    <row r="9" spans="1:16229" s="208" customFormat="1" ht="43.5" customHeight="1">
      <c r="A9" s="208" t="str">
        <f>Z2</f>
        <v>Carpets, doormats, bathmats</v>
      </c>
      <c r="B9" s="205" t="str">
        <f t="shared" si="0"/>
        <v xml:space="preserve">Garment length type (long/short sleeve, capri, 3/4, ...) </v>
      </c>
      <c r="C9" s="196" t="s">
        <v>2192</v>
      </c>
      <c r="D9" s="197" t="s">
        <v>2294</v>
      </c>
      <c r="E9" s="197" t="s">
        <v>2069</v>
      </c>
      <c r="F9" s="205">
        <f t="shared" si="1"/>
        <v>0</v>
      </c>
      <c r="G9" s="199"/>
      <c r="H9" s="199"/>
      <c r="I9" s="199"/>
      <c r="J9" s="205" t="str">
        <f t="shared" si="2"/>
        <v xml:space="preserve"> Décolleté</v>
      </c>
      <c r="K9" s="196" t="s">
        <v>2204</v>
      </c>
      <c r="L9" s="197" t="s">
        <v>2075</v>
      </c>
      <c r="M9" s="197" t="s">
        <v>1912</v>
      </c>
      <c r="N9" s="207" t="str">
        <f t="shared" si="3"/>
        <v>Type of leg opening</v>
      </c>
      <c r="O9" s="196" t="s">
        <v>2215</v>
      </c>
      <c r="P9" s="197" t="s">
        <v>1913</v>
      </c>
      <c r="Q9" s="197" t="s">
        <v>2083</v>
      </c>
      <c r="R9" s="207" t="str">
        <f t="shared" si="4"/>
        <v xml:space="preserve"> Pattern details</v>
      </c>
      <c r="S9" s="196" t="s">
        <v>2219</v>
      </c>
      <c r="T9" s="197" t="s">
        <v>2085</v>
      </c>
      <c r="U9" s="197" t="s">
        <v>2090</v>
      </c>
      <c r="V9" s="207" t="str">
        <f t="shared" si="5"/>
        <v xml:space="preserve"> Heel / toe</v>
      </c>
      <c r="W9" s="196" t="s">
        <v>2227</v>
      </c>
      <c r="X9" s="197" t="s">
        <v>2093</v>
      </c>
      <c r="Y9" s="197" t="s">
        <v>2095</v>
      </c>
      <c r="Z9" s="207" t="str">
        <f t="shared" si="6"/>
        <v xml:space="preserve">Design / colour Description/decorative element (including description of position)
</v>
      </c>
      <c r="AA9" s="196" t="s">
        <v>2097</v>
      </c>
      <c r="AB9" s="197" t="s">
        <v>1905</v>
      </c>
      <c r="AC9" s="197" t="s">
        <v>2270</v>
      </c>
      <c r="AD9" s="207" t="str">
        <f t="shared" si="7"/>
        <v>Special features /decorative element (including description of position)</v>
      </c>
      <c r="AE9" s="196" t="s">
        <v>1914</v>
      </c>
      <c r="AF9" s="197" t="s">
        <v>2038</v>
      </c>
      <c r="AG9" s="197" t="s">
        <v>1904</v>
      </c>
      <c r="AH9" s="207" t="str">
        <f t="shared" si="8"/>
        <v xml:space="preserve">Certificates/ License/Finishing 
 </v>
      </c>
      <c r="AI9" s="196" t="s">
        <v>2234</v>
      </c>
      <c r="AJ9" s="197" t="s">
        <v>2047</v>
      </c>
      <c r="AK9" s="197" t="s">
        <v>2103</v>
      </c>
      <c r="AL9" s="207" t="str">
        <f t="shared" si="9"/>
        <v xml:space="preserve">Certificates/ License/Finishing 
 </v>
      </c>
      <c r="AM9" s="196" t="s">
        <v>2234</v>
      </c>
      <c r="AN9" s="197" t="s">
        <v>2047</v>
      </c>
      <c r="AO9" s="197" t="s">
        <v>2103</v>
      </c>
      <c r="AP9" s="207" t="str">
        <f t="shared" si="10"/>
        <v xml:space="preserve">Certificates/ License/Finishing 
 </v>
      </c>
      <c r="AQ9" s="196" t="s">
        <v>2234</v>
      </c>
      <c r="AR9" s="197" t="s">
        <v>2047</v>
      </c>
      <c r="AS9" s="197" t="s">
        <v>2103</v>
      </c>
      <c r="AT9" s="207" t="str">
        <f t="shared" si="11"/>
        <v xml:space="preserve">Certificates/ License/Finishing 
 </v>
      </c>
      <c r="AU9" s="196" t="s">
        <v>2234</v>
      </c>
      <c r="AV9" s="197" t="s">
        <v>2047</v>
      </c>
      <c r="AW9" s="197" t="s">
        <v>2103</v>
      </c>
      <c r="AX9" s="207" t="str">
        <f t="shared" si="12"/>
        <v xml:space="preserve"> Colour / description of front and back side</v>
      </c>
      <c r="AY9" s="196" t="s">
        <v>1647</v>
      </c>
      <c r="AZ9" s="197" t="s">
        <v>2135</v>
      </c>
      <c r="BA9" s="197" t="s">
        <v>1916</v>
      </c>
      <c r="BB9" s="207" t="str">
        <f t="shared" si="13"/>
        <v xml:space="preserve">Certificates/ License/Finishing 
 </v>
      </c>
      <c r="BC9" s="196" t="s">
        <v>2234</v>
      </c>
      <c r="BD9" s="197" t="s">
        <v>2047</v>
      </c>
      <c r="BE9" s="197" t="s">
        <v>2103</v>
      </c>
      <c r="BF9" s="207" t="str">
        <f t="shared" si="14"/>
        <v xml:space="preserve"> Design/colour
description of front and back side</v>
      </c>
      <c r="BG9" s="196" t="s">
        <v>2259</v>
      </c>
      <c r="BH9" s="197" t="s">
        <v>1915</v>
      </c>
      <c r="BI9" s="197" t="s">
        <v>2057</v>
      </c>
      <c r="BJ9" s="207" t="str">
        <f t="shared" si="15"/>
        <v>Degree of comfort offered for persons up to xkg (specify if is different by sku)</v>
      </c>
      <c r="BK9" s="196" t="s">
        <v>2265</v>
      </c>
      <c r="BL9" s="197" t="s">
        <v>2266</v>
      </c>
      <c r="BM9" s="197" t="s">
        <v>2267</v>
      </c>
      <c r="BN9" s="207" t="str">
        <f t="shared" si="16"/>
        <v>Embellishment                                                                         (specify position)</v>
      </c>
      <c r="BO9" s="245" t="s">
        <v>2365</v>
      </c>
      <c r="BP9" s="246" t="s">
        <v>2366</v>
      </c>
      <c r="BQ9" s="246" t="s">
        <v>2367</v>
      </c>
      <c r="BR9" s="207" t="str">
        <f t="shared" si="17"/>
        <v>Strap / handle description</v>
      </c>
      <c r="BS9" s="245" t="s">
        <v>2368</v>
      </c>
      <c r="BT9" s="246" t="s">
        <v>2369</v>
      </c>
      <c r="BU9" s="246" t="s">
        <v>2370</v>
      </c>
      <c r="BV9" s="207" t="str">
        <f t="shared" si="18"/>
        <v>Colour</v>
      </c>
      <c r="BW9" s="245" t="s">
        <v>205</v>
      </c>
      <c r="BX9" s="246" t="s">
        <v>337</v>
      </c>
      <c r="BY9" s="246" t="s">
        <v>545</v>
      </c>
      <c r="BZ9" s="207" t="str">
        <f t="shared" si="19"/>
        <v>Shape</v>
      </c>
      <c r="CA9" s="245" t="s">
        <v>2544</v>
      </c>
      <c r="CB9" s="246" t="s">
        <v>2543</v>
      </c>
      <c r="CC9" s="246" t="s">
        <v>2544</v>
      </c>
      <c r="CD9" s="207" t="str">
        <f t="shared" si="20"/>
        <v>Shape</v>
      </c>
      <c r="CE9" s="245" t="s">
        <v>2544</v>
      </c>
      <c r="CF9" s="246" t="s">
        <v>2543</v>
      </c>
      <c r="CG9" s="246" t="s">
        <v>2544</v>
      </c>
    </row>
    <row r="10" spans="1:16229" s="208" customFormat="1" ht="43.5" customHeight="1">
      <c r="A10" s="208" t="str">
        <f>AD2</f>
        <v xml:space="preserve">Towels, Face cloth, cleaning clothes </v>
      </c>
      <c r="B10" s="205" t="str">
        <f t="shared" si="0"/>
        <v>Total Lenght in cm for each size</v>
      </c>
      <c r="C10" s="196" t="s">
        <v>2296</v>
      </c>
      <c r="D10" s="197" t="s">
        <v>2295</v>
      </c>
      <c r="E10" s="197" t="s">
        <v>2297</v>
      </c>
      <c r="F10" s="205"/>
      <c r="G10" s="199"/>
      <c r="H10" s="199"/>
      <c r="I10" s="199"/>
      <c r="J10" s="205" t="str">
        <f t="shared" si="2"/>
        <v xml:space="preserve"> Shape of cup</v>
      </c>
      <c r="K10" s="196" t="s">
        <v>2205</v>
      </c>
      <c r="L10" s="197" t="s">
        <v>1918</v>
      </c>
      <c r="M10" s="197" t="s">
        <v>1919</v>
      </c>
      <c r="N10" s="207" t="str">
        <f t="shared" si="3"/>
        <v xml:space="preserve"> Waistband</v>
      </c>
      <c r="O10" s="196" t="s">
        <v>1642</v>
      </c>
      <c r="P10" s="197" t="s">
        <v>1901</v>
      </c>
      <c r="Q10" s="197" t="s">
        <v>2084</v>
      </c>
      <c r="R10" s="207" t="str">
        <f t="shared" si="4"/>
        <v xml:space="preserve"> Décolleté</v>
      </c>
      <c r="S10" s="196" t="s">
        <v>2204</v>
      </c>
      <c r="T10" s="197" t="s">
        <v>2086</v>
      </c>
      <c r="U10" s="197" t="s">
        <v>1912</v>
      </c>
      <c r="V10" s="207" t="str">
        <f t="shared" si="5"/>
        <v xml:space="preserve"> Details (specify position)</v>
      </c>
      <c r="W10" s="196" t="s">
        <v>2216</v>
      </c>
      <c r="X10" s="197" t="s">
        <v>1920</v>
      </c>
      <c r="Y10" s="197" t="s">
        <v>2091</v>
      </c>
      <c r="Z10" s="207" t="str">
        <f t="shared" si="6"/>
        <v>Reverse / Special Features (including description of the edges)</v>
      </c>
      <c r="AA10" s="196" t="s">
        <v>2232</v>
      </c>
      <c r="AB10" s="197" t="s">
        <v>2311</v>
      </c>
      <c r="AC10" s="197" t="s">
        <v>2102</v>
      </c>
      <c r="AD10" s="207" t="str">
        <f t="shared" si="7"/>
        <v xml:space="preserve">Certificates/ License/Finishing 
 </v>
      </c>
      <c r="AE10" s="196" t="s">
        <v>2234</v>
      </c>
      <c r="AF10" s="197" t="s">
        <v>2047</v>
      </c>
      <c r="AG10" s="197" t="s">
        <v>2041</v>
      </c>
      <c r="AH10" s="207" t="str">
        <f t="shared" si="8"/>
        <v>Dimensions (of all individual components)</v>
      </c>
      <c r="AI10" s="196" t="s">
        <v>2233</v>
      </c>
      <c r="AJ10" s="197" t="s">
        <v>2042</v>
      </c>
      <c r="AK10" s="197" t="s">
        <v>2043</v>
      </c>
      <c r="AL10" s="207" t="str">
        <f t="shared" si="9"/>
        <v>Dimensions (of all individual components)</v>
      </c>
      <c r="AM10" s="196" t="s">
        <v>2233</v>
      </c>
      <c r="AN10" s="197" t="s">
        <v>2042</v>
      </c>
      <c r="AO10" s="197" t="s">
        <v>2043</v>
      </c>
      <c r="AP10" s="207" t="str">
        <f t="shared" si="10"/>
        <v>Dimensions (of all individual components)</v>
      </c>
      <c r="AQ10" s="196" t="s">
        <v>2233</v>
      </c>
      <c r="AR10" s="197" t="s">
        <v>2042</v>
      </c>
      <c r="AS10" s="197" t="s">
        <v>2043</v>
      </c>
      <c r="AT10" s="207" t="str">
        <f t="shared" si="11"/>
        <v xml:space="preserve"> Dimensions</v>
      </c>
      <c r="AU10" s="196" t="s">
        <v>1646</v>
      </c>
      <c r="AV10" s="197" t="s">
        <v>2127</v>
      </c>
      <c r="AW10" s="197" t="s">
        <v>1890</v>
      </c>
      <c r="AX10" s="207" t="str">
        <f t="shared" si="12"/>
        <v xml:space="preserve">Certificates/ License//Finishing 
 </v>
      </c>
      <c r="AY10" s="196" t="s">
        <v>2247</v>
      </c>
      <c r="AZ10" s="197" t="s">
        <v>2040</v>
      </c>
      <c r="BA10" s="197" t="s">
        <v>2041</v>
      </c>
      <c r="BB10" s="207" t="str">
        <f t="shared" si="13"/>
        <v xml:space="preserve"> Design/colour
Description of front and reverse</v>
      </c>
      <c r="BC10" s="196" t="s">
        <v>2254</v>
      </c>
      <c r="BD10" s="197" t="s">
        <v>1915</v>
      </c>
      <c r="BE10" s="197" t="s">
        <v>2128</v>
      </c>
      <c r="BF10" s="207" t="str">
        <f t="shared" si="14"/>
        <v xml:space="preserve">Certificates/ License/Finishing 
 </v>
      </c>
      <c r="BG10" s="196" t="s">
        <v>2234</v>
      </c>
      <c r="BH10" s="197" t="s">
        <v>2047</v>
      </c>
      <c r="BI10" s="197" t="s">
        <v>2041</v>
      </c>
      <c r="BJ10" s="207" t="str">
        <f t="shared" si="15"/>
        <v xml:space="preserve">Use suggested for front and reverse </v>
      </c>
      <c r="BK10" s="196" t="s">
        <v>2268</v>
      </c>
      <c r="BL10" s="197" t="s">
        <v>1933</v>
      </c>
      <c r="BM10" s="197" t="s">
        <v>2145</v>
      </c>
      <c r="BN10" s="207" t="str">
        <f t="shared" si="16"/>
        <v>Details</v>
      </c>
      <c r="BO10" s="245" t="s">
        <v>1868</v>
      </c>
      <c r="BP10" s="246" t="s">
        <v>2371</v>
      </c>
      <c r="BQ10" s="246" t="s">
        <v>2372</v>
      </c>
      <c r="BR10" s="207" t="str">
        <f t="shared" si="17"/>
        <v>Additional features (inside/outside)</v>
      </c>
      <c r="BS10" s="245" t="s">
        <v>2373</v>
      </c>
      <c r="BT10" s="246" t="s">
        <v>2374</v>
      </c>
      <c r="BU10" s="246" t="s">
        <v>2375</v>
      </c>
      <c r="BV10" s="207" t="str">
        <f t="shared" si="18"/>
        <v>Additional info</v>
      </c>
      <c r="BW10" s="245" t="s">
        <v>2376</v>
      </c>
      <c r="BX10" s="246" t="s">
        <v>2377</v>
      </c>
      <c r="BY10" s="246" t="s">
        <v>2073</v>
      </c>
      <c r="BZ10" s="207" t="str">
        <f t="shared" si="19"/>
        <v>Diotria</v>
      </c>
      <c r="CA10" s="245" t="s">
        <v>2550</v>
      </c>
      <c r="CB10" s="246" t="s">
        <v>2549</v>
      </c>
      <c r="CC10" s="246" t="s">
        <v>2550</v>
      </c>
      <c r="CD10" s="207" t="str">
        <f t="shared" si="20"/>
        <v>Diotria</v>
      </c>
      <c r="CE10" s="245" t="s">
        <v>2550</v>
      </c>
      <c r="CF10" s="246" t="s">
        <v>2549</v>
      </c>
      <c r="CG10" s="246" t="s">
        <v>2550</v>
      </c>
    </row>
    <row r="11" spans="1:16229" s="208" customFormat="1" ht="43.5" customHeight="1">
      <c r="A11" s="208" t="str">
        <f>AH2</f>
        <v>Table linen</v>
      </c>
      <c r="B11" s="205" t="str">
        <f t="shared" si="0"/>
        <v xml:space="preserve"> Fit description</v>
      </c>
      <c r="C11" s="196" t="s">
        <v>2193</v>
      </c>
      <c r="D11" s="197" t="s">
        <v>1634</v>
      </c>
      <c r="E11" s="197" t="s">
        <v>1917</v>
      </c>
      <c r="F11" s="205"/>
      <c r="G11" s="199"/>
      <c r="H11" s="199"/>
      <c r="I11" s="199"/>
      <c r="J11" s="205" t="str">
        <f t="shared" si="2"/>
        <v>Wire</v>
      </c>
      <c r="K11" s="196" t="s">
        <v>1922</v>
      </c>
      <c r="L11" s="197" t="s">
        <v>1923</v>
      </c>
      <c r="M11" s="197" t="s">
        <v>1924</v>
      </c>
      <c r="N11" s="207" t="str">
        <f t="shared" si="3"/>
        <v xml:space="preserve"> Crotch</v>
      </c>
      <c r="O11" s="196" t="s">
        <v>1643</v>
      </c>
      <c r="P11" s="197" t="s">
        <v>1925</v>
      </c>
      <c r="Q11" s="197" t="s">
        <v>1926</v>
      </c>
      <c r="R11" s="207" t="str">
        <f t="shared" si="4"/>
        <v>Top internal construction type</v>
      </c>
      <c r="S11" s="196" t="s">
        <v>2220</v>
      </c>
      <c r="T11" s="197" t="s">
        <v>2087</v>
      </c>
      <c r="U11" s="197" t="s">
        <v>1927</v>
      </c>
      <c r="V11" s="207" t="str">
        <f t="shared" si="5"/>
        <v xml:space="preserve"> Additional Info</v>
      </c>
      <c r="W11" s="196" t="s">
        <v>1636</v>
      </c>
      <c r="X11" s="197" t="s">
        <v>1637</v>
      </c>
      <c r="Y11" s="197" t="s">
        <v>2073</v>
      </c>
      <c r="Z11" s="207" t="str">
        <f t="shared" si="6"/>
        <v>Dimensions (of all individual components)</v>
      </c>
      <c r="AA11" s="196" t="s">
        <v>2233</v>
      </c>
      <c r="AB11" s="197" t="s">
        <v>2042</v>
      </c>
      <c r="AC11" s="197" t="s">
        <v>2043</v>
      </c>
      <c r="AD11" s="207" t="str">
        <f t="shared" si="7"/>
        <v>State special finishing / claims (claims form to be submitted)</v>
      </c>
      <c r="AE11" s="196" t="s">
        <v>2239</v>
      </c>
      <c r="AF11" s="197" t="s">
        <v>2154</v>
      </c>
      <c r="AG11" s="197" t="s">
        <v>1928</v>
      </c>
      <c r="AH11" s="207" t="str">
        <f t="shared" si="8"/>
        <v xml:space="preserve"> Additional Info</v>
      </c>
      <c r="AI11" s="196" t="s">
        <v>1636</v>
      </c>
      <c r="AJ11" s="197" t="s">
        <v>1637</v>
      </c>
      <c r="AK11" s="197" t="s">
        <v>2073</v>
      </c>
      <c r="AL11" s="207" t="str">
        <f t="shared" si="9"/>
        <v xml:space="preserve"> Additional Info</v>
      </c>
      <c r="AM11" s="196" t="s">
        <v>1636</v>
      </c>
      <c r="AN11" s="197" t="s">
        <v>1637</v>
      </c>
      <c r="AO11" s="197" t="s">
        <v>1898</v>
      </c>
      <c r="AP11" s="210" t="str">
        <f t="shared" si="10"/>
        <v xml:space="preserve"> Additional Info</v>
      </c>
      <c r="AQ11" s="196" t="s">
        <v>1636</v>
      </c>
      <c r="AR11" s="197" t="s">
        <v>1637</v>
      </c>
      <c r="AS11" s="197" t="s">
        <v>2073</v>
      </c>
      <c r="AT11" s="207" t="str">
        <f t="shared" si="11"/>
        <v xml:space="preserve"> Additional Info</v>
      </c>
      <c r="AU11" s="196" t="s">
        <v>1636</v>
      </c>
      <c r="AV11" s="197" t="s">
        <v>1637</v>
      </c>
      <c r="AW11" s="197" t="s">
        <v>2073</v>
      </c>
      <c r="AX11" s="207" t="str">
        <f t="shared" si="12"/>
        <v>Dimensions of all individual components
(inclusive filling pillows)</v>
      </c>
      <c r="AY11" s="196" t="s">
        <v>2248</v>
      </c>
      <c r="AZ11" s="197" t="s">
        <v>1929</v>
      </c>
      <c r="BA11" s="197" t="s">
        <v>2136</v>
      </c>
      <c r="BB11" s="207" t="str">
        <f t="shared" si="13"/>
        <v xml:space="preserve"> Special features/application field</v>
      </c>
      <c r="BC11" s="196" t="s">
        <v>2255</v>
      </c>
      <c r="BD11" s="197" t="s">
        <v>1930</v>
      </c>
      <c r="BE11" s="197" t="s">
        <v>1931</v>
      </c>
      <c r="BF11" s="207" t="str">
        <f t="shared" si="14"/>
        <v>Degree of warmth /Season</v>
      </c>
      <c r="BG11" s="196" t="s">
        <v>2050</v>
      </c>
      <c r="BH11" s="197" t="s">
        <v>2051</v>
      </c>
      <c r="BI11" s="197" t="s">
        <v>2052</v>
      </c>
      <c r="BJ11" s="207" t="str">
        <f t="shared" si="15"/>
        <v xml:space="preserve"> Cover</v>
      </c>
      <c r="BK11" s="196" t="s">
        <v>1650</v>
      </c>
      <c r="BL11" s="197" t="s">
        <v>2141</v>
      </c>
      <c r="BM11" s="197" t="s">
        <v>1938</v>
      </c>
      <c r="BN11" s="207" t="str">
        <f t="shared" si="16"/>
        <v>Heel shape</v>
      </c>
      <c r="BO11" s="245" t="s">
        <v>2378</v>
      </c>
      <c r="BP11" s="246" t="s">
        <v>2379</v>
      </c>
      <c r="BQ11" s="246" t="s">
        <v>2380</v>
      </c>
      <c r="BR11" s="207" t="str">
        <f t="shared" si="17"/>
        <v>Manufacturer warranty/warranty conditions</v>
      </c>
      <c r="BS11" s="245" t="s">
        <v>2381</v>
      </c>
      <c r="BT11" s="246" t="s">
        <v>2382</v>
      </c>
      <c r="BU11" s="246" t="s">
        <v>1946</v>
      </c>
      <c r="BV11" s="207">
        <f t="shared" si="18"/>
        <v>0</v>
      </c>
      <c r="BW11" s="247"/>
      <c r="BX11" s="247"/>
      <c r="BY11" s="247"/>
      <c r="BZ11" s="207" t="str">
        <f t="shared" si="19"/>
        <v>Avaiable colors</v>
      </c>
      <c r="CA11" s="245" t="s">
        <v>2546</v>
      </c>
      <c r="CB11" s="246" t="s">
        <v>2545</v>
      </c>
      <c r="CC11" s="246" t="s">
        <v>2534</v>
      </c>
      <c r="CD11" s="207" t="str">
        <f t="shared" si="20"/>
        <v>Avaiable colors</v>
      </c>
      <c r="CE11" s="245" t="s">
        <v>2546</v>
      </c>
      <c r="CF11" s="246" t="s">
        <v>2545</v>
      </c>
      <c r="CG11" s="246" t="s">
        <v>2534</v>
      </c>
    </row>
    <row r="12" spans="1:16229" s="208" customFormat="1" ht="43.5" customHeight="1">
      <c r="A12" s="208" t="str">
        <f>AL2</f>
        <v>Decorated pillows</v>
      </c>
      <c r="B12" s="205" t="str">
        <f t="shared" si="0"/>
        <v xml:space="preserve"> Waistline / Collar line / Neckline type</v>
      </c>
      <c r="C12" s="196" t="s">
        <v>2194</v>
      </c>
      <c r="D12" s="197" t="s">
        <v>2063</v>
      </c>
      <c r="E12" s="197" t="s">
        <v>2070</v>
      </c>
      <c r="F12" s="205"/>
      <c r="G12" s="199"/>
      <c r="H12" s="199"/>
      <c r="I12" s="199"/>
      <c r="J12" s="205" t="str">
        <f t="shared" si="2"/>
        <v xml:space="preserve"> Strap </v>
      </c>
      <c r="K12" s="196" t="s">
        <v>2206</v>
      </c>
      <c r="L12" s="197" t="s">
        <v>1934</v>
      </c>
      <c r="M12" s="197" t="s">
        <v>1935</v>
      </c>
      <c r="N12" s="207" t="str">
        <f t="shared" si="3"/>
        <v xml:space="preserve"> Details (specify position)</v>
      </c>
      <c r="O12" s="196" t="s">
        <v>2216</v>
      </c>
      <c r="P12" s="197" t="s">
        <v>2081</v>
      </c>
      <c r="Q12" s="197" t="s">
        <v>2310</v>
      </c>
      <c r="R12" s="207" t="str">
        <f t="shared" si="4"/>
        <v xml:space="preserve"> Wire</v>
      </c>
      <c r="S12" s="196" t="s">
        <v>2221</v>
      </c>
      <c r="T12" s="197" t="s">
        <v>1923</v>
      </c>
      <c r="U12" s="197" t="s">
        <v>1924</v>
      </c>
      <c r="V12" s="205"/>
      <c r="W12" s="199"/>
      <c r="X12" s="199"/>
      <c r="Y12" s="199"/>
      <c r="Z12" s="207" t="str">
        <f t="shared" si="6"/>
        <v xml:space="preserve">Certificates/ License/Finishing                                                                            
                                                           </v>
      </c>
      <c r="AA12" s="196" t="s">
        <v>2269</v>
      </c>
      <c r="AB12" s="197" t="s">
        <v>2047</v>
      </c>
      <c r="AC12" s="197" t="s">
        <v>2103</v>
      </c>
      <c r="AD12" s="207" t="str">
        <f t="shared" si="7"/>
        <v>Dimensions (of all individual components)</v>
      </c>
      <c r="AE12" s="196" t="s">
        <v>2233</v>
      </c>
      <c r="AF12" s="197" t="s">
        <v>2042</v>
      </c>
      <c r="AG12" s="197" t="s">
        <v>1921</v>
      </c>
      <c r="AH12" s="200"/>
      <c r="AI12" s="199"/>
      <c r="AJ12" s="199"/>
      <c r="AK12" s="199"/>
      <c r="AL12" s="200"/>
      <c r="AM12" s="199"/>
      <c r="AN12" s="199"/>
      <c r="AO12" s="199"/>
      <c r="AP12" s="205"/>
      <c r="AQ12" s="201"/>
      <c r="AR12" s="201"/>
      <c r="AS12" s="201"/>
      <c r="AT12" s="205"/>
      <c r="AU12" s="201"/>
      <c r="AV12" s="201"/>
      <c r="AW12" s="201"/>
      <c r="AX12" s="207" t="str">
        <f>IF($B$1=$C$1,AY12,IF($B$1=$D$1,AZ12,IF($B$1=$E$1,BA12,)))</f>
        <v>KLIMA</v>
      </c>
      <c r="AY12" s="196" t="s">
        <v>2249</v>
      </c>
      <c r="AZ12" s="197" t="s">
        <v>2134</v>
      </c>
      <c r="BA12" s="197" t="s">
        <v>2134</v>
      </c>
      <c r="BB12" s="207" t="str">
        <f t="shared" si="13"/>
        <v xml:space="preserve"> Additional Info</v>
      </c>
      <c r="BC12" s="196" t="s">
        <v>1636</v>
      </c>
      <c r="BD12" s="197" t="s">
        <v>1637</v>
      </c>
      <c r="BE12" s="197" t="s">
        <v>1898</v>
      </c>
      <c r="BF12" s="207" t="str">
        <f t="shared" si="14"/>
        <v xml:space="preserve"> Bedding quilting type</v>
      </c>
      <c r="BG12" s="196" t="s">
        <v>2260</v>
      </c>
      <c r="BH12" s="197" t="s">
        <v>1932</v>
      </c>
      <c r="BI12" s="197" t="s">
        <v>2137</v>
      </c>
      <c r="BJ12" s="207" t="str">
        <f t="shared" si="15"/>
        <v xml:space="preserve"> Description/decorative element (including description of position)</v>
      </c>
      <c r="BK12" s="196" t="s">
        <v>1906</v>
      </c>
      <c r="BL12" s="197" t="s">
        <v>1942</v>
      </c>
      <c r="BM12" s="197" t="s">
        <v>2044</v>
      </c>
      <c r="BN12" s="207" t="str">
        <f t="shared" si="16"/>
        <v>Measurements in cm (Opening circumference, Heel Height, Plateau Height )</v>
      </c>
      <c r="BO12" s="246" t="s">
        <v>2405</v>
      </c>
      <c r="BP12" s="246" t="s">
        <v>2406</v>
      </c>
      <c r="BQ12" s="284" t="s">
        <v>2407</v>
      </c>
      <c r="BR12" s="207" t="str">
        <f t="shared" si="17"/>
        <v>Measurements</v>
      </c>
      <c r="BS12" s="245" t="s">
        <v>2383</v>
      </c>
      <c r="BT12" s="246" t="s">
        <v>2384</v>
      </c>
      <c r="BU12" s="246" t="s">
        <v>2385</v>
      </c>
      <c r="BV12" s="207">
        <f t="shared" si="18"/>
        <v>0</v>
      </c>
      <c r="BW12" s="247"/>
      <c r="BX12" s="247"/>
      <c r="BY12" s="247"/>
      <c r="BZ12" s="207" t="str">
        <f t="shared" si="19"/>
        <v>Polarized (Y/N)</v>
      </c>
      <c r="CA12" s="245" t="s">
        <v>2534</v>
      </c>
      <c r="CB12" s="246" t="s">
        <v>2533</v>
      </c>
      <c r="CC12" s="246" t="s">
        <v>2534</v>
      </c>
      <c r="CD12" s="207" t="str">
        <f t="shared" si="20"/>
        <v>Polarized (Y/N)</v>
      </c>
      <c r="CE12" s="245" t="s">
        <v>2534</v>
      </c>
      <c r="CF12" s="246" t="s">
        <v>2533</v>
      </c>
      <c r="CG12" s="246" t="s">
        <v>2534</v>
      </c>
    </row>
    <row r="13" spans="1:16229" s="208" customFormat="1" ht="16.5" customHeight="1">
      <c r="A13" s="208" t="str">
        <f>AP2</f>
        <v>Blankets, Throws &amp; Bedspreads</v>
      </c>
      <c r="B13" s="205" t="str">
        <f t="shared" si="0"/>
        <v xml:space="preserve"> Details for fit and cut</v>
      </c>
      <c r="C13" s="196" t="s">
        <v>2195</v>
      </c>
      <c r="D13" s="197" t="s">
        <v>1635</v>
      </c>
      <c r="E13" s="197" t="s">
        <v>2059</v>
      </c>
      <c r="F13" s="205"/>
      <c r="G13" s="199"/>
      <c r="H13" s="199"/>
      <c r="I13" s="199"/>
      <c r="J13" s="205" t="str">
        <f t="shared" si="2"/>
        <v xml:space="preserve"> Bar</v>
      </c>
      <c r="K13" s="196" t="s">
        <v>2207</v>
      </c>
      <c r="L13" s="197" t="s">
        <v>1939</v>
      </c>
      <c r="M13" s="197" t="s">
        <v>1940</v>
      </c>
      <c r="N13" s="207" t="str">
        <f t="shared" si="3"/>
        <v xml:space="preserve"> Additional Info</v>
      </c>
      <c r="O13" s="196" t="s">
        <v>1636</v>
      </c>
      <c r="P13" s="197" t="s">
        <v>1637</v>
      </c>
      <c r="Q13" s="197" t="s">
        <v>1898</v>
      </c>
      <c r="R13" s="207" t="str">
        <f t="shared" si="4"/>
        <v xml:space="preserve"> Straps</v>
      </c>
      <c r="S13" s="196" t="s">
        <v>2222</v>
      </c>
      <c r="T13" s="197" t="s">
        <v>1934</v>
      </c>
      <c r="U13" s="197" t="s">
        <v>1935</v>
      </c>
      <c r="V13" s="205"/>
      <c r="W13" s="199"/>
      <c r="X13" s="199"/>
      <c r="Y13" s="199"/>
      <c r="Z13" s="207" t="str">
        <f t="shared" si="6"/>
        <v>Additional Info</v>
      </c>
      <c r="AA13" s="196" t="s">
        <v>1022</v>
      </c>
      <c r="AB13" s="197" t="s">
        <v>1637</v>
      </c>
      <c r="AC13" s="197" t="s">
        <v>2073</v>
      </c>
      <c r="AD13" s="207" t="str">
        <f t="shared" si="7"/>
        <v xml:space="preserve"> Colour / design </v>
      </c>
      <c r="AE13" s="196" t="s">
        <v>2240</v>
      </c>
      <c r="AF13" s="197" t="s">
        <v>2105</v>
      </c>
      <c r="AG13" s="197" t="s">
        <v>1941</v>
      </c>
      <c r="AH13" s="200"/>
      <c r="AI13" s="199"/>
      <c r="AJ13" s="199"/>
      <c r="AK13" s="199"/>
      <c r="AL13" s="200"/>
      <c r="AM13" s="199"/>
      <c r="AN13" s="199"/>
      <c r="AO13" s="199"/>
      <c r="AP13" s="205"/>
      <c r="AQ13" s="201"/>
      <c r="AR13" s="201"/>
      <c r="AS13" s="201"/>
      <c r="AT13" s="205"/>
      <c r="AU13" s="201"/>
      <c r="AV13" s="201"/>
      <c r="AW13" s="201"/>
      <c r="AX13" s="207" t="str">
        <f t="shared" si="12"/>
        <v xml:space="preserve"> Additional Info</v>
      </c>
      <c r="AY13" s="196" t="s">
        <v>1636</v>
      </c>
      <c r="AZ13" s="197" t="s">
        <v>2109</v>
      </c>
      <c r="BA13" s="197" t="s">
        <v>1898</v>
      </c>
      <c r="BB13" s="200"/>
      <c r="BC13" s="201"/>
      <c r="BD13" s="201"/>
      <c r="BE13" s="201"/>
      <c r="BF13" s="207" t="str">
        <f t="shared" si="14"/>
        <v>Special marking / symbol / registered brand</v>
      </c>
      <c r="BG13" s="196" t="s">
        <v>2261</v>
      </c>
      <c r="BH13" s="197" t="s">
        <v>1937</v>
      </c>
      <c r="BI13" s="197" t="s">
        <v>2262</v>
      </c>
      <c r="BJ13" s="207" t="str">
        <f t="shared" si="15"/>
        <v xml:space="preserve">Certificates/ License/Finishing 
 </v>
      </c>
      <c r="BK13" s="196" t="s">
        <v>2234</v>
      </c>
      <c r="BL13" s="197" t="s">
        <v>2047</v>
      </c>
      <c r="BM13" s="197" t="s">
        <v>2103</v>
      </c>
      <c r="BN13" s="207">
        <f t="shared" si="16"/>
        <v>0</v>
      </c>
      <c r="BR13" s="207" t="str">
        <f t="shared" si="17"/>
        <v xml:space="preserve">Care instruction </v>
      </c>
      <c r="BS13" s="245" t="s">
        <v>2386</v>
      </c>
      <c r="BT13" s="246" t="s">
        <v>2387</v>
      </c>
      <c r="BU13" s="246" t="s">
        <v>2388</v>
      </c>
      <c r="BV13" s="207">
        <f t="shared" si="18"/>
        <v>0</v>
      </c>
      <c r="BW13" s="247"/>
      <c r="BX13" s="247"/>
      <c r="BY13" s="247"/>
      <c r="BZ13" s="207" t="str">
        <f t="shared" si="19"/>
        <v>Case (Y/N) and description</v>
      </c>
      <c r="CA13" s="245" t="s">
        <v>2548</v>
      </c>
      <c r="CB13" s="246" t="s">
        <v>2547</v>
      </c>
      <c r="CC13" s="246" t="s">
        <v>2548</v>
      </c>
      <c r="CD13" s="207" t="str">
        <f t="shared" si="20"/>
        <v>Case (Y/N) and description</v>
      </c>
      <c r="CE13" s="245" t="s">
        <v>2548</v>
      </c>
      <c r="CF13" s="246" t="s">
        <v>2547</v>
      </c>
      <c r="CG13" s="246" t="s">
        <v>2548</v>
      </c>
    </row>
    <row r="14" spans="1:16229" s="208" customFormat="1" ht="16.5" customHeight="1">
      <c r="A14" s="208" t="str">
        <f>AT2</f>
        <v>Curtains/shower curtains</v>
      </c>
      <c r="B14" s="205" t="str">
        <f t="shared" si="0"/>
        <v xml:space="preserve"> Type of Closure</v>
      </c>
      <c r="C14" s="196" t="s">
        <v>2196</v>
      </c>
      <c r="D14" s="197" t="s">
        <v>2064</v>
      </c>
      <c r="E14" s="197" t="s">
        <v>2071</v>
      </c>
      <c r="F14" s="205"/>
      <c r="G14" s="199"/>
      <c r="H14" s="199"/>
      <c r="I14" s="199"/>
      <c r="J14" s="205" t="str">
        <f t="shared" si="2"/>
        <v xml:space="preserve"> Boning</v>
      </c>
      <c r="K14" s="196" t="s">
        <v>2208</v>
      </c>
      <c r="L14" s="197" t="s">
        <v>1943</v>
      </c>
      <c r="M14" s="197" t="s">
        <v>1944</v>
      </c>
      <c r="N14" s="205"/>
      <c r="O14" s="199"/>
      <c r="P14" s="199"/>
      <c r="Q14" s="199"/>
      <c r="R14" s="207" t="str">
        <f t="shared" si="4"/>
        <v>Bar</v>
      </c>
      <c r="S14" s="196" t="s">
        <v>2076</v>
      </c>
      <c r="T14" s="197" t="s">
        <v>2088</v>
      </c>
      <c r="U14" s="197" t="s">
        <v>1940</v>
      </c>
      <c r="V14" s="205"/>
      <c r="W14" s="199"/>
      <c r="X14" s="199"/>
      <c r="Y14" s="199"/>
      <c r="Z14" s="205"/>
      <c r="AA14" s="199"/>
      <c r="AB14" s="199"/>
      <c r="AC14" s="199"/>
      <c r="AD14" s="207" t="str">
        <f t="shared" si="7"/>
        <v xml:space="preserve"> Manufacturer warranty/warranty conditions</v>
      </c>
      <c r="AE14" s="196" t="s">
        <v>2241</v>
      </c>
      <c r="AF14" s="197" t="s">
        <v>2106</v>
      </c>
      <c r="AG14" s="197" t="s">
        <v>1945</v>
      </c>
      <c r="AH14" s="200"/>
      <c r="AI14" s="199"/>
      <c r="AJ14" s="199"/>
      <c r="AK14" s="199"/>
      <c r="AL14" s="200"/>
      <c r="AM14" s="199"/>
      <c r="AN14" s="199"/>
      <c r="AO14" s="199"/>
      <c r="AP14" s="205"/>
      <c r="AQ14" s="201"/>
      <c r="AR14" s="201"/>
      <c r="AS14" s="201"/>
      <c r="AT14" s="205"/>
      <c r="AU14" s="201"/>
      <c r="AV14" s="201"/>
      <c r="AW14" s="201"/>
      <c r="AX14" s="205"/>
      <c r="AY14" s="201" t="s">
        <v>2124</v>
      </c>
      <c r="AZ14" s="201" t="s">
        <v>2125</v>
      </c>
      <c r="BA14" s="201" t="s">
        <v>2126</v>
      </c>
      <c r="BB14" s="200"/>
      <c r="BC14" s="201"/>
      <c r="BD14" s="201"/>
      <c r="BE14" s="201"/>
      <c r="BF14" s="207" t="str">
        <f t="shared" ref="BF14" si="21">IF($B$1=$C$1,BG14,IF($B$1=$D$1,BH14,IF($B$1=$E$1,BI14,)))</f>
        <v xml:space="preserve"> Additional Info</v>
      </c>
      <c r="BG14" s="196" t="s">
        <v>1636</v>
      </c>
      <c r="BH14" s="197" t="s">
        <v>1637</v>
      </c>
      <c r="BI14" s="197" t="s">
        <v>1898</v>
      </c>
      <c r="BJ14" s="207" t="str">
        <f t="shared" si="15"/>
        <v xml:space="preserve"> Quality symbol</v>
      </c>
      <c r="BK14" s="196" t="s">
        <v>1936</v>
      </c>
      <c r="BL14" s="197" t="s">
        <v>1937</v>
      </c>
      <c r="BM14" s="197" t="s">
        <v>2262</v>
      </c>
      <c r="BN14" s="207">
        <f t="shared" si="16"/>
        <v>0</v>
      </c>
      <c r="BR14" s="207" t="str">
        <f t="shared" si="17"/>
        <v>Additional info</v>
      </c>
      <c r="BS14" s="245" t="s">
        <v>2376</v>
      </c>
      <c r="BT14" s="246" t="s">
        <v>2377</v>
      </c>
      <c r="BU14" s="246" t="s">
        <v>2073</v>
      </c>
      <c r="BV14" s="207">
        <f t="shared" si="18"/>
        <v>0</v>
      </c>
      <c r="BW14" s="247"/>
      <c r="BX14" s="247"/>
      <c r="BY14" s="247"/>
      <c r="BZ14" s="207" t="str">
        <f t="shared" si="19"/>
        <v>Cleaning cloth (Y/N)</v>
      </c>
      <c r="CA14" s="245" t="s">
        <v>2538</v>
      </c>
      <c r="CB14" s="246" t="s">
        <v>2537</v>
      </c>
      <c r="CC14" s="246" t="s">
        <v>2538</v>
      </c>
      <c r="CD14" s="207" t="str">
        <f t="shared" si="20"/>
        <v>Cleaning cloth (Y/N)</v>
      </c>
      <c r="CE14" s="245" t="s">
        <v>2538</v>
      </c>
      <c r="CF14" s="246" t="s">
        <v>2537</v>
      </c>
      <c r="CG14" s="246" t="s">
        <v>2538</v>
      </c>
    </row>
    <row r="15" spans="1:16229" s="208" customFormat="1" ht="16.5" customHeight="1">
      <c r="A15" s="208" t="str">
        <f>AX2</f>
        <v>Bed Linen, Duvet covers, sheets, pillowcase</v>
      </c>
      <c r="B15" s="205" t="str">
        <f t="shared" si="0"/>
        <v xml:space="preserve"> Pockets (specify position)</v>
      </c>
      <c r="C15" s="196" t="s">
        <v>2291</v>
      </c>
      <c r="D15" s="197" t="s">
        <v>2288</v>
      </c>
      <c r="E15" s="197" t="s">
        <v>2289</v>
      </c>
      <c r="F15" s="205"/>
      <c r="G15" s="199"/>
      <c r="H15" s="199"/>
      <c r="I15" s="199"/>
      <c r="J15" s="205" t="str">
        <f t="shared" si="2"/>
        <v xml:space="preserve"> Details </v>
      </c>
      <c r="K15" s="196" t="s">
        <v>2209</v>
      </c>
      <c r="L15" s="197" t="s">
        <v>2021</v>
      </c>
      <c r="M15" s="197" t="s">
        <v>2059</v>
      </c>
      <c r="N15" s="205"/>
      <c r="O15" s="199"/>
      <c r="P15" s="199"/>
      <c r="Q15" s="199"/>
      <c r="R15" s="207" t="str">
        <f t="shared" si="4"/>
        <v xml:space="preserve"> Bones</v>
      </c>
      <c r="S15" s="196" t="s">
        <v>2223</v>
      </c>
      <c r="T15" s="197" t="s">
        <v>1943</v>
      </c>
      <c r="U15" s="197" t="s">
        <v>1944</v>
      </c>
      <c r="V15" s="205"/>
      <c r="W15" s="199"/>
      <c r="X15" s="199"/>
      <c r="Y15" s="199"/>
      <c r="Z15" s="205"/>
      <c r="AA15" s="199"/>
      <c r="AB15" s="199"/>
      <c r="AC15" s="199"/>
      <c r="AD15" s="207" t="str">
        <f t="shared" si="7"/>
        <v xml:space="preserve"> Additional Info</v>
      </c>
      <c r="AE15" s="196" t="s">
        <v>1636</v>
      </c>
      <c r="AF15" s="197" t="s">
        <v>1637</v>
      </c>
      <c r="AG15" s="197" t="s">
        <v>1898</v>
      </c>
      <c r="AH15" s="200"/>
      <c r="AI15" s="199"/>
      <c r="AJ15" s="199"/>
      <c r="AK15" s="199"/>
      <c r="AL15" s="200"/>
      <c r="AM15" s="199"/>
      <c r="AN15" s="199"/>
      <c r="AO15" s="199"/>
      <c r="AP15" s="205"/>
      <c r="AQ15" s="201"/>
      <c r="AR15" s="201"/>
      <c r="AS15" s="201"/>
      <c r="AT15" s="205"/>
      <c r="AU15" s="201"/>
      <c r="AV15" s="201"/>
      <c r="AW15" s="201"/>
      <c r="AX15" s="205"/>
      <c r="AY15" s="201"/>
      <c r="AZ15" s="201"/>
      <c r="BA15" s="201"/>
      <c r="BB15" s="200"/>
      <c r="BC15" s="201"/>
      <c r="BD15" s="201"/>
      <c r="BE15" s="201"/>
      <c r="BF15" s="207"/>
      <c r="BG15" s="196"/>
      <c r="BH15" s="197"/>
      <c r="BI15" s="197"/>
      <c r="BJ15" s="207" t="str">
        <f t="shared" si="15"/>
        <v xml:space="preserve"> Manufacturer warranty/warranty conditions </v>
      </c>
      <c r="BK15" s="196" t="s">
        <v>2045</v>
      </c>
      <c r="BL15" s="197" t="s">
        <v>2142</v>
      </c>
      <c r="BM15" s="197" t="s">
        <v>1946</v>
      </c>
      <c r="BN15" s="207">
        <f t="shared" si="16"/>
        <v>0</v>
      </c>
      <c r="BR15" s="207">
        <f t="shared" si="17"/>
        <v>0</v>
      </c>
      <c r="BS15" s="247"/>
      <c r="BT15" s="247"/>
      <c r="BU15" s="247"/>
      <c r="BV15" s="207">
        <f t="shared" si="18"/>
        <v>0</v>
      </c>
      <c r="BW15" s="247"/>
      <c r="BX15" s="247"/>
      <c r="BY15" s="247"/>
      <c r="BZ15" s="207" t="str">
        <f t="shared" si="19"/>
        <v>Additional info</v>
      </c>
      <c r="CA15" s="245" t="s">
        <v>2376</v>
      </c>
      <c r="CB15" s="246" t="s">
        <v>2377</v>
      </c>
      <c r="CC15" s="246" t="s">
        <v>2376</v>
      </c>
      <c r="CD15" s="210" t="str">
        <f t="shared" si="20"/>
        <v>Additional info</v>
      </c>
      <c r="CE15" s="245" t="s">
        <v>2376</v>
      </c>
      <c r="CF15" s="246" t="s">
        <v>2377</v>
      </c>
      <c r="CG15" s="246" t="s">
        <v>2376</v>
      </c>
    </row>
    <row r="16" spans="1:16229" s="208" customFormat="1" ht="16.5" customHeight="1">
      <c r="A16" s="208" t="str">
        <f>BB2</f>
        <v>Chair and Sofa Covers</v>
      </c>
      <c r="B16" s="205" t="str">
        <f t="shared" si="0"/>
        <v xml:space="preserve"> Print (specify position)</v>
      </c>
      <c r="C16" s="196" t="s">
        <v>2292</v>
      </c>
      <c r="D16" s="197" t="s">
        <v>2065</v>
      </c>
      <c r="E16" s="197" t="s">
        <v>2290</v>
      </c>
      <c r="F16" s="205"/>
      <c r="G16" s="199"/>
      <c r="H16" s="199"/>
      <c r="I16" s="199"/>
      <c r="J16" s="205" t="str">
        <f t="shared" si="2"/>
        <v xml:space="preserve"> Back construction</v>
      </c>
      <c r="K16" s="196" t="s">
        <v>2210</v>
      </c>
      <c r="L16" s="197" t="s">
        <v>2077</v>
      </c>
      <c r="M16" s="197" t="s">
        <v>2078</v>
      </c>
      <c r="N16" s="205"/>
      <c r="O16" s="199"/>
      <c r="P16" s="199"/>
      <c r="Q16" s="199"/>
      <c r="R16" s="207" t="str">
        <f t="shared" si="4"/>
        <v xml:space="preserve"> Details (specify position)</v>
      </c>
      <c r="S16" s="196" t="s">
        <v>2216</v>
      </c>
      <c r="T16" s="197" t="s">
        <v>2081</v>
      </c>
      <c r="U16" s="197" t="s">
        <v>2091</v>
      </c>
      <c r="V16" s="205"/>
      <c r="W16" s="199"/>
      <c r="X16" s="199"/>
      <c r="Y16" s="199"/>
      <c r="Z16" s="205"/>
      <c r="AA16" s="199"/>
      <c r="AB16" s="199"/>
      <c r="AC16" s="199"/>
      <c r="AD16" s="205"/>
      <c r="AE16" s="199"/>
      <c r="AF16" s="199"/>
      <c r="AG16" s="199"/>
      <c r="AH16" s="200"/>
      <c r="AI16" s="199"/>
      <c r="AJ16" s="199"/>
      <c r="AK16" s="199"/>
      <c r="AL16" s="200"/>
      <c r="AM16" s="199"/>
      <c r="AN16" s="199"/>
      <c r="AO16" s="199"/>
      <c r="AP16" s="205"/>
      <c r="AQ16" s="201"/>
      <c r="AR16" s="201"/>
      <c r="AS16" s="201"/>
      <c r="AT16" s="205"/>
      <c r="AU16" s="201"/>
      <c r="AV16" s="201"/>
      <c r="AW16" s="201"/>
      <c r="AX16" s="205"/>
      <c r="AY16" s="201"/>
      <c r="AZ16" s="201"/>
      <c r="BA16" s="201"/>
      <c r="BB16" s="200"/>
      <c r="BC16" s="201"/>
      <c r="BD16" s="201"/>
      <c r="BE16" s="201"/>
      <c r="BF16" s="200"/>
      <c r="BG16" s="199"/>
      <c r="BH16" s="199"/>
      <c r="BI16" s="199"/>
      <c r="BJ16" s="207" t="str">
        <f t="shared" si="15"/>
        <v xml:space="preserve"> Material composition </v>
      </c>
      <c r="BK16" s="196" t="s">
        <v>2046</v>
      </c>
      <c r="BL16" s="197" t="s">
        <v>2143</v>
      </c>
      <c r="BM16" s="197" t="s">
        <v>2146</v>
      </c>
      <c r="BN16" s="207">
        <f t="shared" si="16"/>
        <v>0</v>
      </c>
      <c r="BR16" s="207">
        <f t="shared" si="17"/>
        <v>0</v>
      </c>
      <c r="BV16" s="207">
        <f t="shared" si="18"/>
        <v>0</v>
      </c>
      <c r="BZ16" s="247"/>
      <c r="CA16" s="247"/>
      <c r="CB16" s="247"/>
      <c r="CC16" s="247"/>
      <c r="CD16" s="247"/>
      <c r="CE16" s="247"/>
      <c r="CF16" s="247"/>
      <c r="CG16" s="247"/>
    </row>
    <row r="17" spans="1:85" s="208" customFormat="1" ht="16.5" customHeight="1">
      <c r="A17" s="208" t="str">
        <f>BF2</f>
        <v>Padded beddings (duvets, pillows, quilted throws)</v>
      </c>
      <c r="B17" s="205" t="str">
        <f t="shared" si="0"/>
        <v xml:space="preserve"> Printing technology</v>
      </c>
      <c r="C17" s="196" t="s">
        <v>2197</v>
      </c>
      <c r="D17" s="197" t="s">
        <v>2066</v>
      </c>
      <c r="E17" s="197" t="s">
        <v>2072</v>
      </c>
      <c r="F17" s="205"/>
      <c r="G17" s="199"/>
      <c r="H17" s="199"/>
      <c r="I17" s="199"/>
      <c r="J17" s="205" t="str">
        <f t="shared" si="2"/>
        <v xml:space="preserve"> Tape underneath breast</v>
      </c>
      <c r="K17" s="196" t="s">
        <v>2211</v>
      </c>
      <c r="L17" s="197" t="s">
        <v>1947</v>
      </c>
      <c r="M17" s="197" t="s">
        <v>1948</v>
      </c>
      <c r="N17" s="205"/>
      <c r="O17" s="199"/>
      <c r="P17" s="199"/>
      <c r="Q17" s="199"/>
      <c r="R17" s="207" t="str">
        <f t="shared" si="4"/>
        <v xml:space="preserve"> Back neck drop </v>
      </c>
      <c r="S17" s="196" t="s">
        <v>2224</v>
      </c>
      <c r="T17" s="197" t="s">
        <v>2089</v>
      </c>
      <c r="U17" s="197" t="s">
        <v>2092</v>
      </c>
      <c r="V17" s="205"/>
      <c r="W17" s="199"/>
      <c r="X17" s="199"/>
      <c r="Y17" s="199"/>
      <c r="Z17" s="205"/>
      <c r="AA17" s="199"/>
      <c r="AB17" s="199"/>
      <c r="AC17" s="199"/>
      <c r="AD17" s="205"/>
      <c r="AE17" s="199"/>
      <c r="AF17" s="199"/>
      <c r="AG17" s="199"/>
      <c r="AH17" s="200"/>
      <c r="AI17" s="199"/>
      <c r="AJ17" s="199"/>
      <c r="AK17" s="199"/>
      <c r="AL17" s="200"/>
      <c r="AM17" s="199"/>
      <c r="AN17" s="199"/>
      <c r="AO17" s="199"/>
      <c r="AP17" s="205"/>
      <c r="AQ17" s="201"/>
      <c r="AR17" s="201"/>
      <c r="AS17" s="201"/>
      <c r="AT17" s="205"/>
      <c r="AU17" s="201"/>
      <c r="AV17" s="201"/>
      <c r="AW17" s="201"/>
      <c r="AX17" s="205"/>
      <c r="AY17" s="201"/>
      <c r="AZ17" s="201"/>
      <c r="BA17" s="201"/>
      <c r="BB17" s="200"/>
      <c r="BC17" s="201"/>
      <c r="BD17" s="201"/>
      <c r="BE17" s="201"/>
      <c r="BF17" s="200"/>
      <c r="BG17" s="199"/>
      <c r="BH17" s="199"/>
      <c r="BI17" s="199"/>
      <c r="BJ17" s="207" t="str">
        <f t="shared" si="15"/>
        <v xml:space="preserve"> Quilting </v>
      </c>
      <c r="BK17" s="196" t="s">
        <v>1651</v>
      </c>
      <c r="BL17" s="197" t="s">
        <v>1950</v>
      </c>
      <c r="BM17" s="197" t="s">
        <v>2137</v>
      </c>
      <c r="BN17" s="207">
        <f t="shared" si="16"/>
        <v>0</v>
      </c>
      <c r="BR17" s="207">
        <f t="shared" si="17"/>
        <v>0</v>
      </c>
      <c r="BV17" s="207">
        <f t="shared" si="18"/>
        <v>0</v>
      </c>
      <c r="BZ17" s="247"/>
      <c r="CA17" s="247"/>
      <c r="CB17" s="247"/>
      <c r="CC17" s="247"/>
      <c r="CD17" s="247"/>
      <c r="CE17" s="247"/>
      <c r="CF17" s="247"/>
      <c r="CG17" s="247"/>
    </row>
    <row r="18" spans="1:85" s="208" customFormat="1" ht="16.5" customHeight="1">
      <c r="A18" s="208" t="str">
        <f>BJ2</f>
        <v>Mattresses / toppers / support pillows</v>
      </c>
      <c r="B18" s="205" t="str">
        <f t="shared" si="0"/>
        <v xml:space="preserve"> Embellishment (specify position)</v>
      </c>
      <c r="C18" s="196" t="s">
        <v>2293</v>
      </c>
      <c r="D18" s="197" t="s">
        <v>2308</v>
      </c>
      <c r="E18" s="197" t="s">
        <v>2309</v>
      </c>
      <c r="F18" s="205"/>
      <c r="G18" s="199"/>
      <c r="H18" s="199"/>
      <c r="I18" s="199"/>
      <c r="J18" s="205" t="str">
        <f t="shared" si="2"/>
        <v xml:space="preserve"> Fastening </v>
      </c>
      <c r="K18" s="196" t="s">
        <v>2212</v>
      </c>
      <c r="L18" s="197" t="s">
        <v>1949</v>
      </c>
      <c r="M18" s="197" t="s">
        <v>2009</v>
      </c>
      <c r="N18" s="205"/>
      <c r="O18" s="199"/>
      <c r="P18" s="199"/>
      <c r="Q18" s="199"/>
      <c r="R18" s="207" t="str">
        <f t="shared" si="4"/>
        <v xml:space="preserve"> Leg opening</v>
      </c>
      <c r="S18" s="196" t="s">
        <v>1641</v>
      </c>
      <c r="T18" s="197" t="s">
        <v>1913</v>
      </c>
      <c r="U18" s="197" t="s">
        <v>2083</v>
      </c>
      <c r="V18" s="205"/>
      <c r="W18" s="199"/>
      <c r="X18" s="199"/>
      <c r="Y18" s="199"/>
      <c r="Z18" s="205"/>
      <c r="AA18" s="199"/>
      <c r="AB18" s="199"/>
      <c r="AC18" s="199"/>
      <c r="AD18" s="205"/>
      <c r="AE18" s="199"/>
      <c r="AF18" s="199"/>
      <c r="AG18" s="199"/>
      <c r="AH18" s="200"/>
      <c r="AI18" s="199"/>
      <c r="AJ18" s="199"/>
      <c r="AK18" s="199"/>
      <c r="AL18" s="200"/>
      <c r="AM18" s="199"/>
      <c r="AN18" s="199"/>
      <c r="AO18" s="199"/>
      <c r="AP18" s="205"/>
      <c r="AQ18" s="201"/>
      <c r="AR18" s="201"/>
      <c r="AS18" s="201"/>
      <c r="AT18" s="205"/>
      <c r="AU18" s="201"/>
      <c r="AV18" s="201"/>
      <c r="AW18" s="201"/>
      <c r="AX18" s="205"/>
      <c r="AY18" s="201"/>
      <c r="AZ18" s="201"/>
      <c r="BA18" s="201"/>
      <c r="BB18" s="200"/>
      <c r="BC18" s="201"/>
      <c r="BD18" s="201"/>
      <c r="BE18" s="201"/>
      <c r="BF18" s="200"/>
      <c r="BG18" s="199"/>
      <c r="BH18" s="199"/>
      <c r="BI18" s="199"/>
      <c r="BJ18" s="207" t="str">
        <f t="shared" si="15"/>
        <v xml:space="preserve"> Additional Info</v>
      </c>
      <c r="BK18" s="196" t="s">
        <v>1636</v>
      </c>
      <c r="BL18" s="196" t="s">
        <v>1637</v>
      </c>
      <c r="BM18" s="197" t="s">
        <v>2073</v>
      </c>
      <c r="BN18" s="207">
        <f t="shared" si="16"/>
        <v>0</v>
      </c>
      <c r="BR18" s="207">
        <f t="shared" si="17"/>
        <v>0</v>
      </c>
      <c r="BV18" s="207">
        <f t="shared" si="18"/>
        <v>0</v>
      </c>
      <c r="BZ18" s="247"/>
      <c r="CA18" s="247"/>
      <c r="CB18" s="247"/>
      <c r="CC18" s="247"/>
      <c r="CD18" s="247"/>
      <c r="CE18" s="247"/>
      <c r="CF18" s="247"/>
      <c r="CG18" s="247"/>
    </row>
    <row r="19" spans="1:85" s="208" customFormat="1" ht="16.5" customHeight="1">
      <c r="A19" s="208" t="str">
        <f>BN2</f>
        <v>Footwear</v>
      </c>
      <c r="B19" s="205"/>
      <c r="C19" s="199"/>
      <c r="D19" s="199"/>
      <c r="E19" s="199"/>
      <c r="F19" s="205"/>
      <c r="G19" s="199"/>
      <c r="H19" s="199"/>
      <c r="I19" s="199"/>
      <c r="J19" s="205" t="str">
        <f t="shared" si="2"/>
        <v xml:space="preserve"> Additional features</v>
      </c>
      <c r="K19" s="196" t="s">
        <v>2213</v>
      </c>
      <c r="L19" s="196" t="s">
        <v>1951</v>
      </c>
      <c r="M19" s="197" t="s">
        <v>2079</v>
      </c>
      <c r="N19" s="205"/>
      <c r="O19" s="199"/>
      <c r="P19" s="199"/>
      <c r="Q19" s="199"/>
      <c r="R19" s="207" t="str">
        <f t="shared" si="4"/>
        <v xml:space="preserve"> Fastening</v>
      </c>
      <c r="S19" s="196" t="s">
        <v>2225</v>
      </c>
      <c r="T19" s="196" t="s">
        <v>2064</v>
      </c>
      <c r="U19" s="197" t="s">
        <v>2009</v>
      </c>
      <c r="V19" s="205"/>
      <c r="W19" s="199"/>
      <c r="X19" s="199"/>
      <c r="Y19" s="199"/>
      <c r="Z19" s="205"/>
      <c r="AA19" s="199"/>
      <c r="AB19" s="199"/>
      <c r="AC19" s="199"/>
      <c r="AD19" s="205"/>
      <c r="AE19" s="199"/>
      <c r="AF19" s="199"/>
      <c r="AG19" s="199"/>
      <c r="AH19" s="200"/>
      <c r="AI19" s="199"/>
      <c r="AJ19" s="199"/>
      <c r="AK19" s="199"/>
      <c r="AL19" s="200"/>
      <c r="AM19" s="199"/>
      <c r="AN19" s="199"/>
      <c r="AO19" s="199"/>
      <c r="AP19" s="205"/>
      <c r="AQ19" s="201"/>
      <c r="AR19" s="201"/>
      <c r="AS19" s="201"/>
      <c r="AT19" s="205"/>
      <c r="AU19" s="201"/>
      <c r="AV19" s="201"/>
      <c r="AW19" s="201"/>
      <c r="AX19" s="205"/>
      <c r="AY19" s="199"/>
      <c r="AZ19" s="199"/>
      <c r="BA19" s="199"/>
      <c r="BB19" s="200"/>
      <c r="BC19" s="201"/>
      <c r="BD19" s="201"/>
      <c r="BE19" s="201"/>
      <c r="BF19" s="200"/>
      <c r="BG19" s="199"/>
      <c r="BH19" s="199"/>
      <c r="BI19" s="199"/>
      <c r="BJ19" s="207"/>
      <c r="BK19" s="196"/>
      <c r="BL19" s="196"/>
      <c r="BM19" s="197"/>
      <c r="BZ19" s="247"/>
      <c r="CA19" s="247"/>
      <c r="CB19" s="247"/>
      <c r="CC19" s="247"/>
      <c r="CD19" s="247"/>
      <c r="CE19" s="247"/>
      <c r="CF19" s="247"/>
      <c r="CG19" s="247"/>
    </row>
    <row r="20" spans="1:85" s="208" customFormat="1" ht="16.5" customHeight="1">
      <c r="A20" s="208" t="str">
        <f>BR2</f>
        <v>Bags - Suitcases</v>
      </c>
      <c r="B20" s="205"/>
      <c r="C20" s="199"/>
      <c r="D20" s="199"/>
      <c r="E20" s="199"/>
      <c r="F20" s="205"/>
      <c r="G20" s="199"/>
      <c r="H20" s="199"/>
      <c r="I20" s="199"/>
      <c r="J20" s="205" t="str">
        <f t="shared" si="2"/>
        <v xml:space="preserve"> Additional Info</v>
      </c>
      <c r="K20" s="196" t="s">
        <v>1636</v>
      </c>
      <c r="L20" s="196" t="s">
        <v>1637</v>
      </c>
      <c r="M20" s="197" t="s">
        <v>2073</v>
      </c>
      <c r="N20" s="205"/>
      <c r="O20" s="199"/>
      <c r="P20" s="199"/>
      <c r="Q20" s="199"/>
      <c r="R20" s="210" t="str">
        <f t="shared" si="4"/>
        <v xml:space="preserve"> Additional Info</v>
      </c>
      <c r="S20" s="196" t="s">
        <v>1636</v>
      </c>
      <c r="T20" s="196" t="s">
        <v>1637</v>
      </c>
      <c r="U20" s="197" t="s">
        <v>2073</v>
      </c>
      <c r="V20" s="205"/>
      <c r="W20" s="199"/>
      <c r="X20" s="199"/>
      <c r="Y20" s="199"/>
      <c r="Z20" s="205"/>
      <c r="AA20" s="199"/>
      <c r="AB20" s="199"/>
      <c r="AC20" s="199"/>
      <c r="AD20" s="205"/>
      <c r="AE20" s="199"/>
      <c r="AF20" s="199"/>
      <c r="AG20" s="199"/>
      <c r="AH20" s="200"/>
      <c r="AI20" s="199"/>
      <c r="AJ20" s="199"/>
      <c r="AK20" s="199"/>
      <c r="AL20" s="200"/>
      <c r="AM20" s="199"/>
      <c r="AN20" s="199"/>
      <c r="AO20" s="199"/>
      <c r="AP20" s="205"/>
      <c r="AQ20" s="199"/>
      <c r="AR20" s="199"/>
      <c r="AS20" s="199"/>
      <c r="AT20" s="205"/>
      <c r="AU20" s="199"/>
      <c r="AV20" s="199"/>
      <c r="AW20" s="199"/>
      <c r="AX20" s="205"/>
      <c r="AY20" s="199"/>
      <c r="AZ20" s="199"/>
      <c r="BA20" s="199"/>
      <c r="BB20" s="200"/>
      <c r="BC20" s="201"/>
      <c r="BD20" s="201"/>
      <c r="BE20" s="201"/>
      <c r="BF20" s="200"/>
      <c r="BG20" s="199"/>
      <c r="BH20" s="199"/>
      <c r="BI20" s="199"/>
      <c r="BJ20" s="205"/>
      <c r="BK20" s="199"/>
      <c r="BL20" s="199"/>
      <c r="BM20" s="199"/>
      <c r="BZ20" s="247"/>
      <c r="CA20" s="247"/>
      <c r="CB20" s="247"/>
      <c r="CC20" s="247"/>
      <c r="CD20" s="247"/>
      <c r="CE20" s="247"/>
      <c r="CF20" s="247"/>
      <c r="CG20" s="247"/>
    </row>
    <row r="21" spans="1:85" s="208" customFormat="1" ht="16.5" customHeight="1">
      <c r="A21" s="208" t="str">
        <f>BV2</f>
        <v>Umbrellas</v>
      </c>
      <c r="B21" s="211"/>
      <c r="F21" s="211"/>
      <c r="J21" s="211"/>
      <c r="N21" s="211"/>
      <c r="R21" s="211"/>
      <c r="V21" s="211"/>
      <c r="Z21" s="211"/>
      <c r="AD21" s="211"/>
      <c r="AH21" s="211"/>
      <c r="AL21" s="211"/>
      <c r="AP21" s="211"/>
      <c r="AT21" s="211"/>
      <c r="AX21" s="211"/>
      <c r="BB21" s="211"/>
      <c r="BF21" s="211"/>
      <c r="BJ21" s="211"/>
      <c r="BZ21" s="247"/>
      <c r="CA21" s="247"/>
      <c r="CB21" s="247"/>
      <c r="CC21" s="247"/>
      <c r="CD21" s="247"/>
      <c r="CE21" s="247"/>
      <c r="CF21" s="247"/>
      <c r="CG21" s="247"/>
    </row>
    <row r="22" spans="1:85" s="208" customFormat="1" ht="16.5" customHeight="1">
      <c r="A22" s="208" t="str">
        <f>BZ2</f>
        <v>Reading Glasses</v>
      </c>
      <c r="B22" s="211"/>
      <c r="F22" s="211"/>
      <c r="J22" s="211"/>
      <c r="N22" s="211"/>
      <c r="R22" s="211"/>
      <c r="V22" s="211"/>
      <c r="Z22" s="211"/>
      <c r="AD22" s="211"/>
      <c r="AH22" s="211"/>
      <c r="AL22" s="211"/>
      <c r="AP22" s="211"/>
      <c r="AT22" s="211"/>
      <c r="AX22" s="211"/>
      <c r="BB22" s="211"/>
      <c r="BF22" s="211"/>
      <c r="BJ22" s="211"/>
      <c r="BZ22" s="247"/>
      <c r="CA22" s="247"/>
      <c r="CB22" s="247"/>
      <c r="CC22" s="247"/>
      <c r="CD22" s="247"/>
      <c r="CE22" s="247"/>
      <c r="CF22" s="247"/>
      <c r="CG22" s="247"/>
    </row>
    <row r="23" spans="1:85" s="208" customFormat="1" ht="16.5" customHeight="1">
      <c r="A23" s="208" t="str">
        <f>CD2</f>
        <v>Sunglasses</v>
      </c>
      <c r="B23" s="211"/>
      <c r="F23" s="211"/>
      <c r="J23" s="211"/>
      <c r="N23" s="211"/>
      <c r="R23" s="211"/>
      <c r="V23" s="211"/>
      <c r="Z23" s="211"/>
      <c r="AD23" s="211"/>
      <c r="AH23" s="211"/>
      <c r="AL23" s="211"/>
      <c r="AP23" s="211"/>
      <c r="AT23" s="211"/>
      <c r="AX23" s="211"/>
      <c r="BB23" s="211"/>
      <c r="BF23" s="211"/>
      <c r="BJ23" s="211"/>
      <c r="BZ23" s="247"/>
      <c r="CA23" s="247"/>
      <c r="CB23" s="247"/>
      <c r="CC23" s="247"/>
      <c r="CD23" s="247"/>
      <c r="CE23" s="247"/>
      <c r="CF23" s="247"/>
      <c r="CG23" s="247"/>
    </row>
    <row r="24" spans="1:85" s="208" customFormat="1" ht="16.5" customHeight="1">
      <c r="B24" s="211"/>
      <c r="F24" s="211"/>
      <c r="J24" s="211"/>
      <c r="N24" s="211"/>
      <c r="R24" s="211"/>
      <c r="V24" s="211"/>
      <c r="Z24" s="211"/>
      <c r="AD24" s="211"/>
      <c r="AH24" s="211"/>
      <c r="AL24" s="211"/>
      <c r="AP24" s="211"/>
      <c r="AT24" s="211"/>
      <c r="AX24" s="211"/>
      <c r="BB24" s="211"/>
      <c r="BF24" s="211"/>
      <c r="BJ24" s="211"/>
      <c r="BZ24" s="247"/>
      <c r="CA24" s="247"/>
      <c r="CB24" s="316"/>
      <c r="CC24" s="247"/>
      <c r="CD24" s="247"/>
      <c r="CE24" s="247"/>
      <c r="CF24" s="247"/>
      <c r="CG24" s="247"/>
    </row>
    <row r="25" spans="1:85" s="208" customFormat="1" ht="16.5" customHeight="1">
      <c r="B25" s="211"/>
      <c r="F25" s="211"/>
      <c r="J25" s="211"/>
      <c r="N25" s="211"/>
      <c r="R25" s="211"/>
      <c r="V25" s="211"/>
      <c r="Z25" s="211"/>
      <c r="AD25" s="211"/>
      <c r="AH25" s="211"/>
      <c r="AL25" s="211"/>
      <c r="AP25" s="211"/>
      <c r="AT25" s="211"/>
      <c r="AX25" s="211"/>
      <c r="BB25" s="211"/>
      <c r="BF25" s="211"/>
      <c r="BJ25" s="211"/>
      <c r="BZ25" s="317"/>
      <c r="CA25" s="316"/>
      <c r="CB25" s="316"/>
      <c r="CC25" s="247"/>
      <c r="CD25" s="247"/>
      <c r="CE25" s="247"/>
      <c r="CF25" s="247"/>
      <c r="CG25" s="247"/>
    </row>
    <row r="26" spans="1:85" s="208" customFormat="1" ht="16.5" customHeight="1">
      <c r="B26" s="211"/>
      <c r="F26" s="211"/>
      <c r="J26" s="211"/>
      <c r="N26" s="211"/>
      <c r="R26" s="211"/>
      <c r="V26" s="211"/>
      <c r="Z26" s="211"/>
      <c r="AD26" s="211"/>
      <c r="AH26" s="211"/>
      <c r="AL26" s="211"/>
      <c r="AP26" s="211"/>
      <c r="AT26" s="211"/>
      <c r="AX26" s="211"/>
      <c r="BB26" s="211"/>
      <c r="BF26" s="211"/>
      <c r="BJ26" s="211"/>
      <c r="BZ26" s="317"/>
      <c r="CA26" s="316"/>
      <c r="CB26" s="316"/>
      <c r="CC26" s="247"/>
      <c r="CD26" s="247"/>
      <c r="CE26" s="247"/>
      <c r="CF26" s="247"/>
      <c r="CG26" s="247"/>
    </row>
    <row r="27" spans="1:85" s="208" customFormat="1" ht="16.5" customHeight="1">
      <c r="B27" s="211"/>
      <c r="F27" s="211"/>
      <c r="J27" s="211"/>
      <c r="N27" s="211"/>
      <c r="R27" s="211"/>
      <c r="V27" s="211"/>
      <c r="Z27" s="211"/>
      <c r="AD27" s="211"/>
      <c r="AH27" s="211"/>
      <c r="AL27" s="211"/>
      <c r="AP27" s="211"/>
      <c r="AT27" s="211"/>
      <c r="AX27" s="211"/>
      <c r="BB27" s="211"/>
      <c r="BF27" s="211"/>
      <c r="BJ27" s="211"/>
      <c r="BZ27" s="317"/>
      <c r="CA27" s="316"/>
      <c r="CB27" s="316"/>
      <c r="CC27" s="247"/>
      <c r="CD27" s="247"/>
      <c r="CE27" s="247"/>
      <c r="CF27" s="247"/>
      <c r="CG27" s="247"/>
    </row>
    <row r="28" spans="1:85" s="208" customFormat="1" ht="16.5" customHeight="1">
      <c r="B28" s="211"/>
      <c r="F28" s="211"/>
      <c r="J28" s="211"/>
      <c r="N28" s="211"/>
      <c r="R28" s="211"/>
      <c r="V28" s="211"/>
      <c r="Z28" s="211"/>
      <c r="AD28" s="211"/>
      <c r="AH28" s="211"/>
      <c r="AL28" s="211"/>
      <c r="AP28" s="211"/>
      <c r="AT28" s="211"/>
      <c r="AX28" s="211"/>
      <c r="BB28" s="211"/>
      <c r="BF28" s="211"/>
      <c r="BJ28" s="211"/>
      <c r="BZ28" s="317"/>
      <c r="CA28" s="318"/>
      <c r="CB28" s="318"/>
      <c r="CC28" s="247"/>
      <c r="CD28" s="247"/>
      <c r="CE28" s="247"/>
      <c r="CF28" s="247"/>
      <c r="CG28" s="247"/>
    </row>
    <row r="29" spans="1:85" s="208" customFormat="1" ht="16.5" customHeight="1">
      <c r="B29" s="211"/>
      <c r="F29" s="211"/>
      <c r="J29" s="211"/>
      <c r="N29" s="211"/>
      <c r="R29" s="211"/>
      <c r="V29" s="211"/>
      <c r="Z29" s="211"/>
      <c r="AD29" s="211"/>
      <c r="AH29" s="211"/>
      <c r="AL29" s="211"/>
      <c r="AP29" s="211"/>
      <c r="AT29" s="211"/>
      <c r="AX29" s="211"/>
      <c r="BB29" s="211"/>
      <c r="BF29" s="211"/>
      <c r="BJ29" s="211"/>
      <c r="BZ29" s="317"/>
      <c r="CA29" s="318"/>
      <c r="CB29" s="318"/>
      <c r="CC29" s="247"/>
      <c r="CD29" s="247"/>
      <c r="CE29" s="247"/>
      <c r="CF29" s="247"/>
      <c r="CG29" s="247"/>
    </row>
    <row r="30" spans="1:85" s="208" customFormat="1" ht="16.5" customHeight="1">
      <c r="B30" s="211"/>
      <c r="F30" s="211"/>
      <c r="J30" s="211"/>
      <c r="N30" s="211"/>
      <c r="R30" s="211"/>
      <c r="V30" s="211"/>
      <c r="Z30" s="211"/>
      <c r="AD30" s="211"/>
      <c r="AH30" s="211"/>
      <c r="AL30" s="211"/>
      <c r="AP30" s="211"/>
      <c r="AT30" s="211"/>
      <c r="AX30" s="211"/>
      <c r="BB30" s="211"/>
      <c r="BF30" s="211"/>
      <c r="BJ30" s="211"/>
      <c r="BZ30" s="317"/>
      <c r="CA30" s="318"/>
      <c r="CB30" s="318"/>
      <c r="CC30" s="247"/>
      <c r="CD30" s="247"/>
      <c r="CE30" s="247"/>
      <c r="CF30" s="247"/>
      <c r="CG30" s="247"/>
    </row>
    <row r="31" spans="1:85" s="208" customFormat="1" ht="16.5" customHeight="1">
      <c r="B31" s="211"/>
      <c r="F31" s="211"/>
      <c r="J31" s="211"/>
      <c r="N31" s="211"/>
      <c r="R31" s="211"/>
      <c r="V31" s="211"/>
      <c r="Z31" s="211"/>
      <c r="AD31" s="211"/>
      <c r="AH31" s="211"/>
      <c r="AL31" s="211"/>
      <c r="AP31" s="211"/>
      <c r="AT31" s="211"/>
      <c r="AX31" s="211"/>
      <c r="BB31" s="211"/>
      <c r="BF31" s="211"/>
      <c r="BJ31" s="211"/>
      <c r="BZ31" s="317"/>
      <c r="CA31" s="318"/>
      <c r="CB31" s="318"/>
      <c r="CC31" s="247"/>
      <c r="CD31" s="247"/>
      <c r="CE31" s="247"/>
      <c r="CF31" s="247"/>
      <c r="CG31" s="247"/>
    </row>
    <row r="32" spans="1:85" s="208" customFormat="1" ht="16.5" customHeight="1">
      <c r="B32" s="211"/>
      <c r="F32" s="211"/>
      <c r="J32" s="211"/>
      <c r="N32" s="211"/>
      <c r="R32" s="211"/>
      <c r="V32" s="211"/>
      <c r="Z32" s="211"/>
      <c r="AD32" s="211"/>
      <c r="AH32" s="211"/>
      <c r="AL32" s="211"/>
      <c r="AP32" s="211"/>
      <c r="AT32" s="211"/>
      <c r="AX32" s="211"/>
      <c r="BB32" s="211"/>
      <c r="BF32" s="211"/>
      <c r="BJ32" s="211"/>
      <c r="BZ32" s="317"/>
      <c r="CA32" s="318"/>
      <c r="CB32" s="318"/>
      <c r="CC32" s="247"/>
      <c r="CD32" s="247"/>
      <c r="CE32" s="247"/>
      <c r="CF32" s="247"/>
      <c r="CG32" s="247"/>
    </row>
    <row r="33" spans="2:85" s="208" customFormat="1" ht="16.5" customHeight="1">
      <c r="B33" s="211"/>
      <c r="F33" s="211"/>
      <c r="J33" s="211"/>
      <c r="N33" s="211"/>
      <c r="R33" s="211"/>
      <c r="V33" s="211"/>
      <c r="Z33" s="211"/>
      <c r="AD33" s="211"/>
      <c r="AH33" s="211"/>
      <c r="AL33" s="211"/>
      <c r="AP33" s="211"/>
      <c r="AT33" s="211"/>
      <c r="AX33" s="211"/>
      <c r="BB33" s="211"/>
      <c r="BF33" s="211"/>
      <c r="BJ33" s="211"/>
      <c r="BZ33" s="317"/>
      <c r="CA33" s="318"/>
      <c r="CB33" s="318"/>
      <c r="CC33" s="318"/>
      <c r="CD33" s="317"/>
      <c r="CE33" s="247"/>
      <c r="CF33" s="247"/>
      <c r="CG33" s="247"/>
    </row>
    <row r="34" spans="2:85" s="208" customFormat="1" ht="16.5" customHeight="1">
      <c r="B34" s="211"/>
      <c r="F34" s="211"/>
      <c r="J34" s="211"/>
      <c r="N34" s="211"/>
      <c r="R34" s="211"/>
      <c r="V34" s="211"/>
      <c r="Z34" s="211"/>
      <c r="AD34" s="211"/>
      <c r="AH34" s="211"/>
      <c r="AL34" s="211"/>
      <c r="AP34" s="211"/>
      <c r="AT34" s="211"/>
      <c r="AX34" s="211"/>
      <c r="BB34" s="211"/>
      <c r="BF34" s="211"/>
      <c r="BJ34" s="211"/>
      <c r="CE34" s="318"/>
      <c r="CF34" s="318"/>
      <c r="CG34" s="318"/>
    </row>
    <row r="35" spans="2:85" s="208" customFormat="1" ht="16.5" customHeight="1">
      <c r="B35" s="211"/>
      <c r="F35" s="211"/>
      <c r="J35" s="211"/>
      <c r="N35" s="211"/>
      <c r="R35" s="211"/>
      <c r="V35" s="211"/>
      <c r="Z35" s="211"/>
      <c r="AD35" s="211"/>
      <c r="AH35" s="211"/>
      <c r="AL35" s="211"/>
      <c r="AP35" s="211"/>
      <c r="AT35" s="211"/>
      <c r="AX35" s="211"/>
      <c r="BB35" s="211"/>
      <c r="BF35" s="211"/>
      <c r="BJ35" s="211"/>
    </row>
    <row r="36" spans="2:85" s="208" customFormat="1" ht="16.5" customHeight="1">
      <c r="B36" s="211"/>
      <c r="F36" s="211"/>
      <c r="J36" s="211"/>
      <c r="N36" s="211"/>
      <c r="R36" s="211"/>
      <c r="V36" s="211"/>
      <c r="Z36" s="211"/>
      <c r="AD36" s="211"/>
      <c r="AH36" s="211"/>
      <c r="AL36" s="211"/>
      <c r="AP36" s="211"/>
      <c r="AT36" s="211"/>
      <c r="AX36" s="211"/>
      <c r="BB36" s="211"/>
      <c r="BF36" s="211"/>
      <c r="BJ36" s="211"/>
    </row>
    <row r="37" spans="2:85" s="208" customFormat="1" ht="16.5" customHeight="1">
      <c r="B37" s="211"/>
      <c r="F37" s="211"/>
      <c r="J37" s="211"/>
      <c r="N37" s="211"/>
      <c r="R37" s="211"/>
      <c r="V37" s="211"/>
      <c r="Z37" s="211"/>
      <c r="AD37" s="211"/>
      <c r="AH37" s="211"/>
      <c r="AL37" s="211"/>
      <c r="AP37" s="211"/>
      <c r="AT37" s="211"/>
      <c r="AX37" s="211"/>
      <c r="BB37" s="211"/>
      <c r="BF37" s="211"/>
      <c r="BJ37" s="211"/>
    </row>
    <row r="38" spans="2:85" s="208" customFormat="1" ht="16.5" customHeight="1">
      <c r="B38" s="211"/>
      <c r="F38" s="211"/>
      <c r="J38" s="211"/>
      <c r="N38" s="211"/>
      <c r="R38" s="211"/>
      <c r="V38" s="211"/>
      <c r="Z38" s="211"/>
      <c r="AD38" s="211"/>
      <c r="AH38" s="211"/>
      <c r="AL38" s="211"/>
      <c r="AP38" s="211"/>
      <c r="AT38" s="211"/>
      <c r="AX38" s="211"/>
      <c r="BB38" s="211"/>
      <c r="BF38" s="211"/>
      <c r="BJ38" s="211"/>
    </row>
    <row r="39" spans="2:85" s="208" customFormat="1" ht="16.5" customHeight="1">
      <c r="B39" s="211"/>
      <c r="F39" s="211"/>
      <c r="J39" s="211"/>
      <c r="N39" s="211"/>
      <c r="R39" s="211"/>
      <c r="V39" s="211"/>
      <c r="Z39" s="211"/>
      <c r="AD39" s="211"/>
      <c r="AH39" s="211"/>
      <c r="AL39" s="211"/>
      <c r="AP39" s="211"/>
      <c r="AT39" s="211"/>
      <c r="AX39" s="211"/>
      <c r="BB39" s="211"/>
      <c r="BF39" s="211"/>
      <c r="BJ39" s="211"/>
    </row>
    <row r="40" spans="2:85" s="208" customFormat="1" ht="16.5" customHeight="1">
      <c r="B40" s="211"/>
      <c r="F40" s="211"/>
      <c r="J40" s="211"/>
      <c r="N40" s="211"/>
      <c r="R40" s="211"/>
      <c r="V40" s="211"/>
      <c r="Z40" s="211"/>
      <c r="AD40" s="211"/>
      <c r="AH40" s="211"/>
      <c r="AL40" s="211"/>
      <c r="AP40" s="211"/>
      <c r="AT40" s="211"/>
      <c r="AX40" s="211"/>
      <c r="BB40" s="211"/>
      <c r="BF40" s="211"/>
      <c r="BJ40" s="211"/>
    </row>
    <row r="41" spans="2:85" s="208" customFormat="1" ht="16.5" customHeight="1">
      <c r="B41" s="211"/>
      <c r="F41" s="211"/>
      <c r="J41" s="211"/>
      <c r="N41" s="211"/>
      <c r="R41" s="211"/>
      <c r="V41" s="211"/>
      <c r="Z41" s="211"/>
      <c r="AD41" s="211"/>
      <c r="AH41" s="211"/>
      <c r="AL41" s="211"/>
      <c r="AP41" s="211"/>
      <c r="AT41" s="211"/>
      <c r="AX41" s="211"/>
      <c r="BB41" s="211"/>
      <c r="BF41" s="211"/>
      <c r="BJ41" s="211"/>
    </row>
    <row r="42" spans="2:85" s="208" customFormat="1" ht="16.5" customHeight="1">
      <c r="B42" s="211"/>
      <c r="F42" s="211"/>
      <c r="J42" s="211"/>
      <c r="N42" s="211"/>
      <c r="R42" s="211"/>
      <c r="V42" s="211"/>
      <c r="Z42" s="211"/>
      <c r="AD42" s="211"/>
      <c r="AH42" s="211"/>
      <c r="AL42" s="211"/>
      <c r="AP42" s="211"/>
      <c r="AT42" s="211"/>
      <c r="AX42" s="211"/>
      <c r="BB42" s="211"/>
      <c r="BF42" s="211"/>
      <c r="BJ42" s="211"/>
    </row>
    <row r="43" spans="2:85" s="208" customFormat="1" ht="16.5" customHeight="1">
      <c r="B43" s="211"/>
      <c r="F43" s="211"/>
      <c r="J43" s="211"/>
      <c r="N43" s="211"/>
      <c r="R43" s="211"/>
      <c r="V43" s="211"/>
      <c r="Z43" s="211"/>
      <c r="AD43" s="211"/>
      <c r="AH43" s="211"/>
      <c r="AL43" s="211"/>
      <c r="AP43" s="211"/>
      <c r="AT43" s="211"/>
      <c r="AX43" s="211"/>
      <c r="BB43" s="211"/>
      <c r="BF43" s="211"/>
      <c r="BJ43" s="211"/>
    </row>
    <row r="44" spans="2:85" s="208" customFormat="1" ht="16.5" customHeight="1">
      <c r="B44" s="211"/>
      <c r="F44" s="211"/>
      <c r="J44" s="211"/>
      <c r="N44" s="211"/>
      <c r="R44" s="211"/>
      <c r="V44" s="211"/>
      <c r="Z44" s="211"/>
      <c r="AD44" s="211"/>
      <c r="AH44" s="211"/>
      <c r="AL44" s="211"/>
      <c r="AP44" s="211"/>
      <c r="AT44" s="211"/>
      <c r="AX44" s="211"/>
      <c r="BB44" s="211"/>
      <c r="BF44" s="211"/>
      <c r="BJ44" s="211"/>
    </row>
    <row r="45" spans="2:85" s="208" customFormat="1" ht="16.5" customHeight="1">
      <c r="B45" s="211"/>
      <c r="F45" s="211"/>
      <c r="J45" s="211"/>
      <c r="N45" s="211"/>
      <c r="R45" s="211"/>
      <c r="V45" s="211"/>
      <c r="Z45" s="211"/>
      <c r="AD45" s="211"/>
      <c r="AH45" s="211"/>
      <c r="AL45" s="211"/>
      <c r="AP45" s="211"/>
      <c r="AT45" s="211"/>
      <c r="AX45" s="211"/>
      <c r="BB45" s="211"/>
      <c r="BF45" s="211"/>
      <c r="BJ45" s="211"/>
    </row>
    <row r="46" spans="2:85" s="208" customFormat="1" ht="16.5" customHeight="1">
      <c r="B46" s="211"/>
      <c r="F46" s="211"/>
      <c r="J46" s="211"/>
      <c r="N46" s="211"/>
      <c r="R46" s="211"/>
      <c r="V46" s="211"/>
      <c r="Z46" s="211"/>
      <c r="AD46" s="211"/>
      <c r="AH46" s="211"/>
      <c r="AL46" s="211"/>
      <c r="AP46" s="211"/>
      <c r="AT46" s="211"/>
      <c r="AX46" s="211"/>
      <c r="BB46" s="211"/>
      <c r="BF46" s="211"/>
      <c r="BJ46" s="211"/>
    </row>
    <row r="47" spans="2:85" s="208" customFormat="1" ht="16.5" customHeight="1">
      <c r="B47" s="211"/>
      <c r="F47" s="211"/>
      <c r="J47" s="211"/>
      <c r="N47" s="211"/>
      <c r="R47" s="211"/>
      <c r="V47" s="211"/>
      <c r="Z47" s="211"/>
      <c r="AD47" s="211"/>
      <c r="AH47" s="211"/>
      <c r="AL47" s="211"/>
      <c r="AP47" s="211"/>
      <c r="AT47" s="211"/>
      <c r="AX47" s="211"/>
      <c r="BB47" s="211"/>
      <c r="BF47" s="211"/>
      <c r="BJ47" s="211"/>
    </row>
    <row r="48" spans="2:85" s="208" customFormat="1" ht="16.5" customHeight="1">
      <c r="B48" s="211"/>
      <c r="F48" s="211"/>
      <c r="J48" s="211"/>
      <c r="N48" s="211"/>
      <c r="R48" s="211"/>
      <c r="V48" s="211"/>
      <c r="Z48" s="211"/>
      <c r="AD48" s="211"/>
      <c r="AH48" s="211"/>
      <c r="AL48" s="211"/>
      <c r="AP48" s="211"/>
      <c r="AT48" s="211"/>
      <c r="AX48" s="211"/>
      <c r="BB48" s="211"/>
      <c r="BF48" s="211"/>
      <c r="BJ48" s="211"/>
    </row>
    <row r="49" spans="2:62" s="208" customFormat="1" ht="16.5" customHeight="1">
      <c r="B49" s="211"/>
      <c r="F49" s="211"/>
      <c r="J49" s="211"/>
      <c r="N49" s="211"/>
      <c r="R49" s="211"/>
      <c r="V49" s="211"/>
      <c r="Z49" s="211"/>
      <c r="AD49" s="211"/>
      <c r="AH49" s="211"/>
      <c r="AL49" s="211"/>
      <c r="AP49" s="211"/>
      <c r="AT49" s="211"/>
      <c r="AX49" s="211"/>
      <c r="BB49" s="211"/>
      <c r="BF49" s="211"/>
      <c r="BJ49" s="211"/>
    </row>
    <row r="50" spans="2:62" s="208" customFormat="1" ht="16.5" customHeight="1">
      <c r="B50" s="211"/>
      <c r="F50" s="211"/>
      <c r="J50" s="211"/>
      <c r="N50" s="211"/>
      <c r="R50" s="211"/>
      <c r="V50" s="211"/>
      <c r="Z50" s="211"/>
      <c r="AD50" s="211"/>
      <c r="AH50" s="211"/>
      <c r="AL50" s="211"/>
      <c r="AP50" s="211"/>
      <c r="AT50" s="211"/>
      <c r="AX50" s="211"/>
      <c r="BB50" s="211"/>
      <c r="BF50" s="211"/>
      <c r="BJ50" s="211"/>
    </row>
    <row r="51" spans="2:62" s="208" customFormat="1" ht="16.5" customHeight="1">
      <c r="B51" s="211"/>
      <c r="F51" s="211"/>
      <c r="J51" s="211"/>
      <c r="N51" s="211"/>
      <c r="R51" s="211"/>
      <c r="V51" s="211"/>
      <c r="Z51" s="211"/>
      <c r="AD51" s="211"/>
      <c r="AH51" s="211"/>
      <c r="AL51" s="211"/>
      <c r="AP51" s="211"/>
      <c r="AT51" s="211"/>
      <c r="AX51" s="211"/>
      <c r="BB51" s="211"/>
      <c r="BF51" s="211"/>
      <c r="BJ51" s="211"/>
    </row>
    <row r="52" spans="2:62" s="208" customFormat="1" ht="16.5" customHeight="1">
      <c r="B52" s="211"/>
      <c r="F52" s="211"/>
      <c r="J52" s="211"/>
      <c r="N52" s="211"/>
      <c r="R52" s="211"/>
      <c r="V52" s="211"/>
      <c r="Z52" s="211"/>
      <c r="AD52" s="211"/>
      <c r="AH52" s="211"/>
      <c r="AL52" s="211"/>
      <c r="AP52" s="211"/>
      <c r="AT52" s="211"/>
      <c r="AX52" s="211"/>
      <c r="BB52" s="211"/>
      <c r="BF52" s="211"/>
      <c r="BJ52" s="211"/>
    </row>
    <row r="53" spans="2:62" s="208" customFormat="1" ht="16.5" customHeight="1">
      <c r="B53" s="211"/>
      <c r="F53" s="211"/>
      <c r="J53" s="211"/>
      <c r="N53" s="211"/>
      <c r="R53" s="211"/>
      <c r="V53" s="211"/>
      <c r="Z53" s="211"/>
      <c r="AD53" s="211"/>
      <c r="AH53" s="211"/>
      <c r="AL53" s="211"/>
      <c r="AP53" s="211"/>
      <c r="AT53" s="211"/>
      <c r="AX53" s="211"/>
      <c r="BB53" s="211"/>
      <c r="BF53" s="211"/>
      <c r="BJ53" s="211"/>
    </row>
    <row r="54" spans="2:62" s="208" customFormat="1" ht="16.5" customHeight="1">
      <c r="B54" s="211"/>
      <c r="F54" s="211"/>
      <c r="J54" s="211"/>
      <c r="N54" s="211"/>
      <c r="R54" s="211"/>
      <c r="V54" s="211"/>
      <c r="Z54" s="211"/>
      <c r="AD54" s="211"/>
      <c r="AH54" s="211"/>
      <c r="AL54" s="211"/>
      <c r="AP54" s="211"/>
      <c r="AT54" s="211"/>
      <c r="AX54" s="211"/>
      <c r="BB54" s="211"/>
      <c r="BF54" s="211"/>
      <c r="BJ54" s="211"/>
    </row>
    <row r="55" spans="2:62" s="208" customFormat="1" ht="16.5" customHeight="1">
      <c r="B55" s="211"/>
      <c r="F55" s="211"/>
      <c r="J55" s="211"/>
      <c r="N55" s="211"/>
      <c r="R55" s="211"/>
      <c r="V55" s="211"/>
      <c r="Z55" s="211"/>
      <c r="AD55" s="211"/>
      <c r="AH55" s="211"/>
      <c r="AL55" s="211"/>
      <c r="AP55" s="211"/>
      <c r="AT55" s="211"/>
      <c r="AX55" s="211"/>
      <c r="BB55" s="211"/>
      <c r="BF55" s="211"/>
      <c r="BJ55" s="211"/>
    </row>
    <row r="56" spans="2:62" s="208" customFormat="1" ht="16.5" customHeight="1">
      <c r="B56" s="211"/>
      <c r="F56" s="211"/>
      <c r="J56" s="211"/>
      <c r="N56" s="211"/>
      <c r="R56" s="211"/>
      <c r="V56" s="211"/>
      <c r="Z56" s="211"/>
      <c r="AD56" s="211"/>
      <c r="AH56" s="211"/>
      <c r="AL56" s="211"/>
      <c r="AP56" s="211"/>
      <c r="AT56" s="211"/>
      <c r="AX56" s="211"/>
      <c r="BB56" s="211"/>
      <c r="BF56" s="211"/>
      <c r="BJ56" s="211"/>
    </row>
    <row r="57" spans="2:62" s="208" customFormat="1" ht="16.5" customHeight="1">
      <c r="B57" s="211"/>
      <c r="F57" s="211"/>
      <c r="J57" s="211"/>
      <c r="N57" s="211"/>
      <c r="R57" s="211"/>
      <c r="V57" s="211"/>
      <c r="Z57" s="211"/>
      <c r="AD57" s="211"/>
      <c r="AH57" s="211"/>
      <c r="AL57" s="211"/>
      <c r="AP57" s="211"/>
      <c r="AT57" s="211"/>
      <c r="AX57" s="211"/>
      <c r="BB57" s="211"/>
      <c r="BF57" s="211"/>
      <c r="BJ57" s="211"/>
    </row>
    <row r="58" spans="2:62" s="208" customFormat="1" ht="16.5" customHeight="1">
      <c r="B58" s="211"/>
      <c r="F58" s="211"/>
      <c r="J58" s="211"/>
      <c r="N58" s="211"/>
      <c r="R58" s="211"/>
      <c r="V58" s="211"/>
      <c r="Z58" s="211"/>
      <c r="AD58" s="211"/>
      <c r="AH58" s="211"/>
      <c r="AL58" s="211"/>
      <c r="AP58" s="211"/>
      <c r="AT58" s="211"/>
      <c r="AX58" s="211"/>
      <c r="BB58" s="211"/>
      <c r="BF58" s="211"/>
      <c r="BJ58" s="211"/>
    </row>
    <row r="59" spans="2:62" s="208" customFormat="1" ht="16.5" customHeight="1">
      <c r="B59" s="211"/>
      <c r="F59" s="211"/>
      <c r="J59" s="211"/>
      <c r="N59" s="211"/>
      <c r="R59" s="211"/>
      <c r="V59" s="211"/>
      <c r="Z59" s="211"/>
      <c r="AD59" s="211"/>
      <c r="AH59" s="211"/>
      <c r="AL59" s="211"/>
      <c r="AP59" s="211"/>
      <c r="AT59" s="211"/>
      <c r="AX59" s="211"/>
      <c r="BB59" s="211"/>
      <c r="BF59" s="211"/>
      <c r="BJ59" s="211"/>
    </row>
    <row r="60" spans="2:62" s="208" customFormat="1" ht="16.5" customHeight="1">
      <c r="B60" s="211"/>
      <c r="F60" s="211"/>
      <c r="J60" s="211"/>
      <c r="N60" s="211"/>
      <c r="R60" s="211"/>
      <c r="V60" s="211"/>
      <c r="Z60" s="211"/>
      <c r="AD60" s="211"/>
      <c r="AH60" s="211"/>
      <c r="AL60" s="211"/>
      <c r="AP60" s="211"/>
      <c r="AT60" s="211"/>
      <c r="AX60" s="211"/>
      <c r="BB60" s="211"/>
      <c r="BF60" s="211"/>
      <c r="BJ60" s="211"/>
    </row>
    <row r="61" spans="2:62" s="208" customFormat="1" ht="16.5" customHeight="1">
      <c r="B61" s="211"/>
      <c r="F61" s="211"/>
      <c r="J61" s="211"/>
      <c r="N61" s="211"/>
      <c r="R61" s="211"/>
      <c r="V61" s="211"/>
      <c r="Z61" s="211"/>
      <c r="AD61" s="211"/>
      <c r="AH61" s="211"/>
      <c r="AL61" s="211"/>
      <c r="AP61" s="211"/>
      <c r="AT61" s="211"/>
      <c r="AX61" s="211"/>
      <c r="BB61" s="211"/>
      <c r="BF61" s="211"/>
      <c r="BJ61" s="211"/>
    </row>
    <row r="62" spans="2:62" s="208" customFormat="1" ht="16.5" customHeight="1">
      <c r="B62" s="211"/>
      <c r="F62" s="211"/>
      <c r="J62" s="211"/>
      <c r="N62" s="211"/>
      <c r="R62" s="211"/>
      <c r="V62" s="211"/>
      <c r="Z62" s="211"/>
      <c r="AD62" s="211"/>
      <c r="AH62" s="211"/>
      <c r="AL62" s="211"/>
      <c r="AP62" s="211"/>
      <c r="AT62" s="211"/>
      <c r="AX62" s="211"/>
      <c r="BB62" s="211"/>
      <c r="BF62" s="211"/>
      <c r="BJ62" s="211"/>
    </row>
    <row r="63" spans="2:62" s="208" customFormat="1" ht="16.5" customHeight="1">
      <c r="B63" s="211"/>
      <c r="F63" s="211"/>
      <c r="J63" s="211"/>
      <c r="N63" s="211"/>
      <c r="R63" s="211"/>
      <c r="V63" s="211"/>
      <c r="Z63" s="211"/>
      <c r="AD63" s="211"/>
      <c r="AH63" s="211"/>
      <c r="AL63" s="211"/>
      <c r="AP63" s="211"/>
      <c r="AT63" s="211"/>
      <c r="AX63" s="211"/>
      <c r="BB63" s="211"/>
      <c r="BF63" s="211"/>
      <c r="BJ63" s="211"/>
    </row>
    <row r="64" spans="2:62" s="208" customFormat="1" ht="16.5" customHeight="1">
      <c r="B64" s="211"/>
      <c r="F64" s="211"/>
      <c r="J64" s="211"/>
      <c r="N64" s="211"/>
      <c r="R64" s="211"/>
      <c r="V64" s="211"/>
      <c r="Z64" s="211"/>
      <c r="AD64" s="211"/>
      <c r="AH64" s="211"/>
      <c r="AL64" s="211"/>
      <c r="AP64" s="211"/>
      <c r="AT64" s="211"/>
      <c r="AX64" s="211"/>
      <c r="BB64" s="211"/>
      <c r="BF64" s="211"/>
      <c r="BJ64" s="211"/>
    </row>
    <row r="65" spans="2:62" s="208" customFormat="1" ht="16.5" customHeight="1">
      <c r="B65" s="211"/>
      <c r="F65" s="211"/>
      <c r="J65" s="211"/>
      <c r="N65" s="211"/>
      <c r="R65" s="211"/>
      <c r="V65" s="211"/>
      <c r="Z65" s="211"/>
      <c r="AD65" s="211"/>
      <c r="AH65" s="211"/>
      <c r="AL65" s="211"/>
      <c r="AP65" s="211"/>
      <c r="AT65" s="211"/>
      <c r="AX65" s="211"/>
      <c r="BB65" s="211"/>
      <c r="BF65" s="211"/>
      <c r="BJ65" s="211"/>
    </row>
    <row r="66" spans="2:62" s="208" customFormat="1" ht="16.5" customHeight="1">
      <c r="B66" s="211"/>
      <c r="F66" s="211"/>
      <c r="J66" s="211"/>
      <c r="N66" s="211"/>
      <c r="R66" s="211"/>
      <c r="V66" s="211"/>
      <c r="Z66" s="211"/>
      <c r="AD66" s="211"/>
      <c r="AH66" s="211"/>
      <c r="AL66" s="211"/>
      <c r="AP66" s="211"/>
      <c r="AT66" s="211"/>
      <c r="AX66" s="211"/>
      <c r="BB66" s="211"/>
      <c r="BF66" s="211"/>
      <c r="BJ66" s="211"/>
    </row>
    <row r="67" spans="2:62" s="208" customFormat="1" ht="16.5" customHeight="1">
      <c r="B67" s="211"/>
      <c r="F67" s="211"/>
      <c r="J67" s="211"/>
      <c r="N67" s="211"/>
      <c r="R67" s="211"/>
      <c r="V67" s="211"/>
      <c r="Z67" s="211"/>
      <c r="AD67" s="211"/>
      <c r="AH67" s="211"/>
      <c r="AL67" s="211"/>
      <c r="AP67" s="211"/>
      <c r="AT67" s="211"/>
      <c r="AX67" s="211"/>
      <c r="BB67" s="211"/>
      <c r="BF67" s="211"/>
      <c r="BJ67" s="211"/>
    </row>
    <row r="68" spans="2:62" s="208" customFormat="1" ht="16.5" customHeight="1">
      <c r="B68" s="211"/>
      <c r="F68" s="211"/>
      <c r="J68" s="211"/>
      <c r="N68" s="211"/>
      <c r="R68" s="211"/>
      <c r="V68" s="211"/>
      <c r="Z68" s="211"/>
      <c r="AD68" s="211"/>
      <c r="AH68" s="211"/>
      <c r="AL68" s="211"/>
      <c r="AP68" s="211"/>
      <c r="AT68" s="211"/>
      <c r="AX68" s="211"/>
      <c r="BB68" s="211"/>
      <c r="BF68" s="211"/>
      <c r="BJ68" s="211"/>
    </row>
    <row r="69" spans="2:62" s="208" customFormat="1" ht="16.5" customHeight="1">
      <c r="B69" s="211"/>
      <c r="F69" s="211"/>
      <c r="J69" s="211"/>
      <c r="N69" s="211"/>
      <c r="R69" s="211"/>
      <c r="V69" s="211"/>
      <c r="Z69" s="211"/>
      <c r="AD69" s="211"/>
      <c r="AH69" s="211"/>
      <c r="AL69" s="211"/>
      <c r="AP69" s="211"/>
      <c r="AT69" s="211"/>
      <c r="AX69" s="211"/>
      <c r="BB69" s="211"/>
      <c r="BF69" s="211"/>
      <c r="BJ69" s="211"/>
    </row>
    <row r="70" spans="2:62" s="208" customFormat="1" ht="16.5" customHeight="1">
      <c r="B70" s="211"/>
      <c r="F70" s="211"/>
      <c r="J70" s="211"/>
      <c r="N70" s="211"/>
      <c r="R70" s="211"/>
      <c r="V70" s="211"/>
      <c r="Z70" s="211"/>
      <c r="AD70" s="211"/>
      <c r="AH70" s="211"/>
      <c r="AL70" s="211"/>
      <c r="AP70" s="211"/>
      <c r="AT70" s="211"/>
      <c r="AX70" s="211"/>
      <c r="BB70" s="211"/>
      <c r="BF70" s="211"/>
      <c r="BJ70" s="211"/>
    </row>
    <row r="71" spans="2:62" s="208" customFormat="1" ht="16.5" customHeight="1">
      <c r="B71" s="211"/>
      <c r="F71" s="211"/>
      <c r="J71" s="211"/>
      <c r="N71" s="211"/>
      <c r="R71" s="211"/>
      <c r="V71" s="211"/>
      <c r="Z71" s="211"/>
      <c r="AD71" s="211"/>
      <c r="AH71" s="211"/>
      <c r="AL71" s="211"/>
      <c r="AP71" s="211"/>
      <c r="AT71" s="211"/>
      <c r="AX71" s="211"/>
      <c r="BB71" s="211"/>
      <c r="BF71" s="211"/>
      <c r="BJ71" s="211"/>
    </row>
    <row r="72" spans="2:62" s="208" customFormat="1" ht="16.5" customHeight="1">
      <c r="B72" s="211"/>
      <c r="F72" s="211"/>
      <c r="J72" s="211"/>
      <c r="N72" s="211"/>
      <c r="R72" s="211"/>
      <c r="V72" s="211"/>
      <c r="Z72" s="211"/>
      <c r="AD72" s="211"/>
      <c r="AH72" s="211"/>
      <c r="AL72" s="211"/>
      <c r="AP72" s="211"/>
      <c r="AT72" s="211"/>
      <c r="AX72" s="211"/>
      <c r="BB72" s="211"/>
      <c r="BF72" s="211"/>
      <c r="BJ72" s="211"/>
    </row>
    <row r="73" spans="2:62" s="208" customFormat="1" ht="16.5" customHeight="1">
      <c r="B73" s="200"/>
      <c r="F73" s="211"/>
      <c r="J73" s="211"/>
      <c r="N73" s="211"/>
      <c r="R73" s="211"/>
      <c r="V73" s="211"/>
      <c r="Z73" s="211"/>
      <c r="AD73" s="211"/>
      <c r="AH73" s="211"/>
      <c r="AL73" s="211"/>
      <c r="AP73" s="211"/>
      <c r="AT73" s="211"/>
      <c r="AX73" s="211"/>
      <c r="BB73" s="211"/>
      <c r="BF73" s="211"/>
      <c r="BJ73" s="211"/>
    </row>
    <row r="74" spans="2:62" s="208" customFormat="1" ht="16.5" customHeight="1">
      <c r="B74" s="200"/>
      <c r="F74" s="211"/>
      <c r="J74" s="211"/>
      <c r="N74" s="211"/>
      <c r="R74" s="211"/>
      <c r="V74" s="211"/>
      <c r="Z74" s="211"/>
      <c r="AD74" s="211"/>
      <c r="AH74" s="211"/>
      <c r="AL74" s="211"/>
      <c r="AP74" s="211"/>
      <c r="AT74" s="211"/>
      <c r="AX74" s="211"/>
      <c r="BB74" s="211"/>
      <c r="BF74" s="211"/>
      <c r="BJ74" s="211"/>
    </row>
    <row r="75" spans="2:62" s="208" customFormat="1" ht="16.5" customHeight="1">
      <c r="B75" s="200"/>
      <c r="F75" s="211"/>
      <c r="J75" s="211"/>
      <c r="N75" s="211"/>
      <c r="R75" s="211"/>
      <c r="V75" s="211"/>
      <c r="Z75" s="211"/>
      <c r="AD75" s="211"/>
      <c r="AH75" s="211"/>
      <c r="AL75" s="211"/>
      <c r="AP75" s="211"/>
      <c r="AT75" s="211"/>
      <c r="AX75" s="211"/>
      <c r="BB75" s="211"/>
      <c r="BF75" s="211"/>
      <c r="BJ75" s="211"/>
    </row>
    <row r="76" spans="2:62" s="208" customFormat="1" ht="16.5" customHeight="1">
      <c r="B76" s="200"/>
      <c r="F76" s="211"/>
      <c r="J76" s="211"/>
      <c r="N76" s="211"/>
      <c r="R76" s="211"/>
      <c r="V76" s="211"/>
      <c r="Z76" s="211"/>
      <c r="AD76" s="211"/>
      <c r="AH76" s="211"/>
      <c r="AL76" s="211"/>
      <c r="AP76" s="211"/>
      <c r="AT76" s="211"/>
      <c r="AX76" s="211"/>
      <c r="BB76" s="211"/>
      <c r="BF76" s="211"/>
      <c r="BJ76" s="211"/>
    </row>
    <row r="77" spans="2:62" s="208" customFormat="1" ht="16.5" customHeight="1">
      <c r="B77" s="200"/>
      <c r="F77" s="211"/>
      <c r="J77" s="211"/>
      <c r="N77" s="211"/>
      <c r="R77" s="211"/>
      <c r="V77" s="211"/>
      <c r="Z77" s="211"/>
      <c r="AD77" s="211"/>
      <c r="AH77" s="211"/>
      <c r="AL77" s="211"/>
      <c r="AP77" s="211"/>
      <c r="AT77" s="211"/>
      <c r="AX77" s="211"/>
      <c r="BB77" s="211"/>
      <c r="BF77" s="211"/>
      <c r="BJ77" s="211"/>
    </row>
    <row r="78" spans="2:62" s="208" customFormat="1" ht="16.5" customHeight="1">
      <c r="B78" s="200"/>
      <c r="F78" s="211"/>
      <c r="J78" s="211"/>
      <c r="N78" s="211"/>
      <c r="R78" s="211"/>
      <c r="V78" s="211"/>
      <c r="Z78" s="211"/>
      <c r="AD78" s="211"/>
      <c r="AH78" s="211"/>
      <c r="AL78" s="211"/>
      <c r="AP78" s="211"/>
      <c r="AT78" s="211"/>
      <c r="AX78" s="211"/>
      <c r="BB78" s="211"/>
      <c r="BF78" s="211"/>
      <c r="BJ78" s="211"/>
    </row>
    <row r="79" spans="2:62" s="208" customFormat="1" ht="16.5" customHeight="1">
      <c r="B79" s="200"/>
      <c r="F79" s="211"/>
      <c r="J79" s="211"/>
      <c r="N79" s="211"/>
      <c r="R79" s="211"/>
      <c r="V79" s="211"/>
      <c r="Z79" s="211"/>
      <c r="AD79" s="211"/>
      <c r="AH79" s="211"/>
      <c r="AL79" s="211"/>
      <c r="AP79" s="211"/>
      <c r="AT79" s="211"/>
      <c r="AX79" s="211"/>
      <c r="BB79" s="211"/>
      <c r="BF79" s="211"/>
      <c r="BJ79" s="211"/>
    </row>
    <row r="80" spans="2:62" s="208" customFormat="1" ht="16.5" customHeight="1">
      <c r="B80" s="200"/>
      <c r="F80" s="211"/>
      <c r="J80" s="211"/>
      <c r="N80" s="211"/>
      <c r="R80" s="211"/>
      <c r="V80" s="211"/>
      <c r="Z80" s="211"/>
      <c r="AD80" s="211"/>
      <c r="AH80" s="211"/>
      <c r="AL80" s="211"/>
      <c r="AP80" s="211"/>
      <c r="AT80" s="211"/>
      <c r="AX80" s="211"/>
      <c r="BB80" s="211"/>
      <c r="BF80" s="211"/>
      <c r="BJ80" s="211"/>
    </row>
    <row r="81" spans="2:62" s="208" customFormat="1" ht="16.5" customHeight="1">
      <c r="B81" s="200"/>
      <c r="F81" s="211"/>
      <c r="J81" s="211"/>
      <c r="N81" s="211"/>
      <c r="R81" s="211"/>
      <c r="V81" s="211"/>
      <c r="Z81" s="211"/>
      <c r="AD81" s="211"/>
      <c r="AH81" s="211"/>
      <c r="AL81" s="211"/>
      <c r="AP81" s="211"/>
      <c r="AT81" s="211"/>
      <c r="AX81" s="211"/>
      <c r="BB81" s="211"/>
      <c r="BF81" s="211"/>
      <c r="BJ81" s="211"/>
    </row>
    <row r="82" spans="2:62" s="208" customFormat="1" ht="16.5" customHeight="1">
      <c r="B82" s="200"/>
      <c r="F82" s="211"/>
      <c r="J82" s="211"/>
      <c r="N82" s="211"/>
      <c r="R82" s="211"/>
      <c r="V82" s="211"/>
      <c r="Z82" s="211"/>
      <c r="AD82" s="211"/>
      <c r="AH82" s="211"/>
      <c r="AL82" s="211"/>
      <c r="AP82" s="211"/>
      <c r="AT82" s="211"/>
      <c r="AX82" s="211"/>
      <c r="BB82" s="211"/>
      <c r="BF82" s="211"/>
      <c r="BJ82" s="211"/>
    </row>
    <row r="83" spans="2:62" s="208" customFormat="1" ht="16.5" customHeight="1">
      <c r="B83" s="200"/>
      <c r="F83" s="211"/>
      <c r="J83" s="211"/>
      <c r="N83" s="211"/>
      <c r="R83" s="211"/>
      <c r="V83" s="211"/>
      <c r="Z83" s="211"/>
      <c r="AD83" s="211"/>
      <c r="AH83" s="211"/>
      <c r="AL83" s="211"/>
      <c r="AP83" s="211"/>
      <c r="AT83" s="211"/>
      <c r="AX83" s="211"/>
      <c r="BB83" s="211"/>
      <c r="BF83" s="211"/>
      <c r="BJ83" s="211"/>
    </row>
    <row r="84" spans="2:62" s="208" customFormat="1" ht="16.5" customHeight="1">
      <c r="B84" s="200"/>
      <c r="F84" s="211"/>
      <c r="J84" s="211"/>
      <c r="N84" s="211"/>
      <c r="R84" s="211"/>
      <c r="V84" s="211"/>
      <c r="Z84" s="211"/>
      <c r="AD84" s="211"/>
      <c r="AH84" s="211"/>
      <c r="AL84" s="211"/>
      <c r="AP84" s="211"/>
      <c r="AT84" s="211"/>
      <c r="AX84" s="211"/>
      <c r="BB84" s="211"/>
      <c r="BF84" s="211"/>
      <c r="BJ84" s="211"/>
    </row>
    <row r="85" spans="2:62" s="208" customFormat="1" ht="16.5" customHeight="1">
      <c r="B85" s="200"/>
      <c r="F85" s="211"/>
      <c r="J85" s="211"/>
      <c r="N85" s="211"/>
      <c r="R85" s="211"/>
      <c r="V85" s="211"/>
      <c r="Z85" s="211"/>
      <c r="AD85" s="211"/>
      <c r="AH85" s="211"/>
      <c r="AL85" s="211"/>
      <c r="AP85" s="211"/>
      <c r="AT85" s="211"/>
      <c r="AX85" s="211"/>
      <c r="BB85" s="211"/>
      <c r="BF85" s="211"/>
      <c r="BJ85" s="211"/>
    </row>
    <row r="86" spans="2:62" s="208" customFormat="1" ht="16.5" customHeight="1">
      <c r="B86" s="200"/>
      <c r="F86" s="211"/>
      <c r="J86" s="211"/>
      <c r="N86" s="211"/>
      <c r="R86" s="211"/>
      <c r="V86" s="211"/>
      <c r="Z86" s="211"/>
      <c r="AD86" s="211"/>
      <c r="AH86" s="211"/>
      <c r="AL86" s="211"/>
      <c r="AP86" s="211"/>
      <c r="AT86" s="211"/>
      <c r="AX86" s="211"/>
      <c r="BB86" s="211"/>
      <c r="BF86" s="211"/>
      <c r="BJ86" s="211"/>
    </row>
    <row r="87" spans="2:62" s="208" customFormat="1" ht="16.5" customHeight="1">
      <c r="B87" s="200"/>
      <c r="F87" s="211"/>
      <c r="J87" s="211"/>
      <c r="N87" s="211"/>
      <c r="R87" s="211"/>
      <c r="V87" s="211"/>
      <c r="Z87" s="211"/>
      <c r="AD87" s="211"/>
      <c r="AH87" s="211"/>
      <c r="AL87" s="211"/>
      <c r="AP87" s="211"/>
      <c r="AT87" s="211"/>
      <c r="AX87" s="211"/>
      <c r="BB87" s="211"/>
      <c r="BF87" s="211"/>
      <c r="BJ87" s="211"/>
    </row>
    <row r="88" spans="2:62" s="208" customFormat="1" ht="16.5" customHeight="1">
      <c r="B88" s="200"/>
      <c r="F88" s="211"/>
      <c r="J88" s="211"/>
      <c r="N88" s="211"/>
      <c r="R88" s="211"/>
      <c r="V88" s="211"/>
      <c r="Z88" s="211"/>
      <c r="AD88" s="211"/>
      <c r="AH88" s="211"/>
      <c r="AL88" s="211"/>
      <c r="AP88" s="211"/>
      <c r="AT88" s="211"/>
      <c r="AX88" s="211"/>
      <c r="BB88" s="211"/>
      <c r="BF88" s="211"/>
      <c r="BJ88" s="211"/>
    </row>
    <row r="89" spans="2:62" s="208" customFormat="1" ht="16.5" customHeight="1">
      <c r="B89" s="200"/>
      <c r="F89" s="211"/>
      <c r="J89" s="211"/>
      <c r="N89" s="211"/>
      <c r="R89" s="211"/>
      <c r="V89" s="211"/>
      <c r="Z89" s="211"/>
      <c r="AD89" s="211"/>
      <c r="AH89" s="211"/>
      <c r="AL89" s="211"/>
      <c r="AP89" s="211"/>
      <c r="AT89" s="211"/>
      <c r="AX89" s="211"/>
      <c r="BB89" s="211"/>
      <c r="BF89" s="211"/>
      <c r="BJ89" s="211"/>
    </row>
    <row r="90" spans="2:62" s="208" customFormat="1" ht="16.5" customHeight="1">
      <c r="B90" s="200"/>
      <c r="F90" s="211"/>
      <c r="J90" s="211"/>
      <c r="N90" s="211"/>
      <c r="R90" s="211"/>
      <c r="V90" s="211"/>
      <c r="Z90" s="211"/>
      <c r="AD90" s="211"/>
      <c r="AH90" s="211"/>
      <c r="AL90" s="211"/>
      <c r="AP90" s="211"/>
      <c r="AT90" s="211"/>
      <c r="AX90" s="211"/>
      <c r="BB90" s="211"/>
      <c r="BF90" s="211"/>
      <c r="BJ90" s="211"/>
    </row>
    <row r="91" spans="2:62" s="208" customFormat="1" ht="16.5" customHeight="1">
      <c r="B91" s="200"/>
      <c r="F91" s="211"/>
      <c r="J91" s="211"/>
      <c r="N91" s="211"/>
      <c r="R91" s="211"/>
      <c r="V91" s="211"/>
      <c r="Z91" s="211"/>
      <c r="AD91" s="211"/>
      <c r="AH91" s="211"/>
      <c r="AL91" s="211"/>
      <c r="AP91" s="211"/>
      <c r="AT91" s="211"/>
      <c r="AX91" s="211"/>
      <c r="BB91" s="211"/>
      <c r="BF91" s="211"/>
      <c r="BJ91" s="211"/>
    </row>
    <row r="92" spans="2:62" s="208" customFormat="1" ht="16.5" customHeight="1">
      <c r="B92" s="200"/>
      <c r="F92" s="211"/>
      <c r="J92" s="211"/>
      <c r="N92" s="211"/>
      <c r="R92" s="211"/>
      <c r="V92" s="211"/>
      <c r="Z92" s="211"/>
      <c r="AD92" s="211"/>
      <c r="AH92" s="211"/>
      <c r="AL92" s="211"/>
      <c r="AP92" s="211"/>
      <c r="AT92" s="211"/>
      <c r="AX92" s="211"/>
      <c r="BB92" s="211"/>
      <c r="BF92" s="211"/>
      <c r="BJ92" s="211"/>
    </row>
    <row r="93" spans="2:62" s="208" customFormat="1" ht="16.5" customHeight="1">
      <c r="B93" s="200"/>
      <c r="F93" s="211"/>
      <c r="J93" s="211"/>
      <c r="N93" s="211"/>
      <c r="R93" s="211"/>
      <c r="V93" s="211"/>
      <c r="Z93" s="211"/>
      <c r="AD93" s="211"/>
      <c r="AH93" s="211"/>
      <c r="AL93" s="211"/>
      <c r="AP93" s="211"/>
      <c r="AT93" s="211"/>
      <c r="AX93" s="211"/>
      <c r="BB93" s="211"/>
      <c r="BF93" s="211"/>
      <c r="BJ93" s="211"/>
    </row>
    <row r="94" spans="2:62" s="208" customFormat="1" ht="16.5" customHeight="1">
      <c r="B94" s="200"/>
      <c r="F94" s="211"/>
      <c r="J94" s="211"/>
      <c r="N94" s="211"/>
      <c r="R94" s="211"/>
      <c r="V94" s="211"/>
      <c r="Z94" s="211"/>
      <c r="AD94" s="211"/>
      <c r="AH94" s="211"/>
      <c r="AL94" s="211"/>
      <c r="AP94" s="211"/>
      <c r="AT94" s="211"/>
      <c r="AX94" s="211"/>
      <c r="BB94" s="211"/>
      <c r="BF94" s="211"/>
      <c r="BJ94" s="211"/>
    </row>
    <row r="95" spans="2:62" s="208" customFormat="1" ht="16.5" customHeight="1">
      <c r="B95" s="200"/>
      <c r="F95" s="211"/>
      <c r="J95" s="211"/>
      <c r="N95" s="211"/>
      <c r="R95" s="211"/>
      <c r="V95" s="211"/>
      <c r="Z95" s="211"/>
      <c r="AD95" s="211"/>
      <c r="AH95" s="211"/>
      <c r="AL95" s="211"/>
      <c r="AP95" s="211"/>
      <c r="AT95" s="211"/>
      <c r="AX95" s="211"/>
      <c r="BB95" s="211"/>
      <c r="BF95" s="211"/>
      <c r="BJ95" s="211"/>
    </row>
    <row r="96" spans="2:62" s="208" customFormat="1" ht="16.5" customHeight="1">
      <c r="B96" s="200"/>
      <c r="F96" s="211"/>
      <c r="J96" s="211"/>
      <c r="N96" s="211"/>
      <c r="R96" s="211"/>
      <c r="V96" s="211"/>
      <c r="Z96" s="211"/>
      <c r="AD96" s="211"/>
      <c r="AH96" s="211"/>
      <c r="AL96" s="211"/>
      <c r="AP96" s="211"/>
      <c r="AT96" s="211"/>
      <c r="AX96" s="211"/>
      <c r="BB96" s="211"/>
      <c r="BF96" s="211"/>
      <c r="BJ96" s="211"/>
    </row>
    <row r="97" spans="2:62" s="208" customFormat="1" ht="16.5" customHeight="1">
      <c r="B97" s="200"/>
      <c r="F97" s="211"/>
      <c r="J97" s="211"/>
      <c r="N97" s="211"/>
      <c r="R97" s="211"/>
      <c r="V97" s="211"/>
      <c r="Z97" s="211"/>
      <c r="AD97" s="211"/>
      <c r="AH97" s="211"/>
      <c r="AL97" s="211"/>
      <c r="AP97" s="211"/>
      <c r="AT97" s="211"/>
      <c r="AX97" s="211"/>
      <c r="BB97" s="211"/>
      <c r="BF97" s="211"/>
      <c r="BJ97" s="211"/>
    </row>
    <row r="98" spans="2:62" s="208" customFormat="1" ht="16.5" customHeight="1">
      <c r="B98" s="200"/>
      <c r="F98" s="211"/>
      <c r="J98" s="211"/>
      <c r="N98" s="211"/>
      <c r="R98" s="211"/>
      <c r="V98" s="211"/>
      <c r="Z98" s="211"/>
      <c r="AD98" s="211"/>
      <c r="AH98" s="211"/>
      <c r="AL98" s="211"/>
      <c r="AP98" s="211"/>
      <c r="AT98" s="211"/>
      <c r="AX98" s="211"/>
      <c r="BB98" s="211"/>
      <c r="BF98" s="211"/>
      <c r="BJ98" s="211"/>
    </row>
    <row r="99" spans="2:62" s="208" customFormat="1" ht="16.5" customHeight="1">
      <c r="B99" s="200"/>
      <c r="F99" s="211"/>
      <c r="J99" s="211"/>
      <c r="N99" s="211"/>
      <c r="R99" s="211"/>
      <c r="V99" s="211"/>
      <c r="Z99" s="211"/>
      <c r="AD99" s="211"/>
      <c r="AH99" s="211"/>
      <c r="AL99" s="211"/>
      <c r="AP99" s="211"/>
      <c r="AT99" s="211"/>
      <c r="AX99" s="211"/>
      <c r="BB99" s="211"/>
      <c r="BF99" s="211"/>
      <c r="BJ99" s="211"/>
    </row>
    <row r="100" spans="2:62" s="208" customFormat="1" ht="16.5" customHeight="1">
      <c r="B100" s="200"/>
      <c r="F100" s="211"/>
      <c r="J100" s="211"/>
      <c r="N100" s="211"/>
      <c r="R100" s="211"/>
      <c r="V100" s="211"/>
      <c r="Z100" s="211"/>
      <c r="AD100" s="211"/>
      <c r="AH100" s="211"/>
      <c r="AL100" s="211"/>
      <c r="AP100" s="211"/>
      <c r="AT100" s="211"/>
      <c r="AX100" s="211"/>
      <c r="BB100" s="211"/>
      <c r="BF100" s="211"/>
      <c r="BJ100" s="211"/>
    </row>
    <row r="101" spans="2:62" s="208" customFormat="1" ht="16.5" customHeight="1">
      <c r="B101" s="200"/>
      <c r="F101" s="211"/>
      <c r="J101" s="211"/>
      <c r="N101" s="211"/>
      <c r="R101" s="211"/>
      <c r="V101" s="211"/>
      <c r="Z101" s="211"/>
      <c r="AD101" s="211"/>
      <c r="AH101" s="211"/>
      <c r="AL101" s="211"/>
      <c r="AP101" s="211"/>
      <c r="AT101" s="211"/>
      <c r="AX101" s="211"/>
      <c r="BB101" s="211"/>
      <c r="BF101" s="211"/>
      <c r="BJ101" s="211"/>
    </row>
    <row r="102" spans="2:62" s="208" customFormat="1" ht="16.5" customHeight="1">
      <c r="B102" s="200"/>
      <c r="F102" s="211"/>
      <c r="J102" s="211"/>
      <c r="N102" s="211"/>
      <c r="R102" s="211"/>
      <c r="V102" s="211"/>
      <c r="Z102" s="211"/>
      <c r="AD102" s="211"/>
      <c r="AH102" s="211"/>
      <c r="AL102" s="211"/>
      <c r="AP102" s="211"/>
      <c r="AT102" s="211"/>
      <c r="AX102" s="211"/>
      <c r="BB102" s="211"/>
      <c r="BF102" s="211"/>
      <c r="BJ102" s="211"/>
    </row>
    <row r="103" spans="2:62" s="208" customFormat="1" ht="16.5" customHeight="1">
      <c r="B103" s="200"/>
      <c r="F103" s="211"/>
      <c r="J103" s="211"/>
      <c r="N103" s="211"/>
      <c r="R103" s="211"/>
      <c r="V103" s="211"/>
      <c r="Z103" s="211"/>
      <c r="AD103" s="211"/>
      <c r="AH103" s="211"/>
      <c r="AL103" s="211"/>
      <c r="AP103" s="211"/>
      <c r="AT103" s="211"/>
      <c r="AX103" s="211"/>
      <c r="BB103" s="211"/>
      <c r="BF103" s="211"/>
      <c r="BJ103" s="211"/>
    </row>
    <row r="104" spans="2:62" s="208" customFormat="1" ht="16.5" customHeight="1">
      <c r="B104" s="200"/>
      <c r="F104" s="211"/>
      <c r="J104" s="211"/>
      <c r="N104" s="211"/>
      <c r="R104" s="211"/>
      <c r="V104" s="211"/>
      <c r="Z104" s="211"/>
      <c r="AD104" s="211"/>
      <c r="AH104" s="211"/>
      <c r="AL104" s="211"/>
      <c r="AP104" s="211"/>
      <c r="AT104" s="211"/>
      <c r="AX104" s="211"/>
      <c r="BB104" s="211"/>
      <c r="BF104" s="211"/>
      <c r="BJ104" s="211"/>
    </row>
    <row r="105" spans="2:62" s="208" customFormat="1" ht="16.5" customHeight="1">
      <c r="B105" s="200"/>
      <c r="F105" s="211"/>
      <c r="J105" s="211"/>
      <c r="N105" s="211"/>
      <c r="R105" s="211"/>
      <c r="V105" s="211"/>
      <c r="Z105" s="211"/>
      <c r="AD105" s="211"/>
      <c r="AH105" s="211"/>
      <c r="AL105" s="211"/>
      <c r="AP105" s="211"/>
      <c r="AT105" s="211"/>
      <c r="AX105" s="211"/>
      <c r="BB105" s="211"/>
      <c r="BF105" s="211"/>
      <c r="BJ105" s="211"/>
    </row>
    <row r="106" spans="2:62" s="208" customFormat="1" ht="16.5" customHeight="1">
      <c r="B106" s="200"/>
      <c r="F106" s="211"/>
      <c r="J106" s="211"/>
      <c r="N106" s="211"/>
      <c r="R106" s="211"/>
      <c r="V106" s="211"/>
      <c r="Z106" s="211"/>
      <c r="AD106" s="211"/>
      <c r="AH106" s="211"/>
      <c r="AL106" s="211"/>
      <c r="AP106" s="211"/>
      <c r="AT106" s="211"/>
      <c r="AX106" s="211"/>
      <c r="BB106" s="211"/>
      <c r="BF106" s="211"/>
      <c r="BJ106" s="211"/>
    </row>
    <row r="107" spans="2:62" s="208" customFormat="1" ht="16.5" customHeight="1">
      <c r="B107" s="200"/>
      <c r="F107" s="211"/>
      <c r="J107" s="211"/>
      <c r="N107" s="211"/>
      <c r="R107" s="211"/>
      <c r="V107" s="211"/>
      <c r="Z107" s="211"/>
      <c r="AD107" s="211"/>
      <c r="AH107" s="211"/>
      <c r="AL107" s="211"/>
      <c r="AP107" s="211"/>
      <c r="AT107" s="211"/>
      <c r="AX107" s="211"/>
      <c r="BB107" s="211"/>
      <c r="BF107" s="211"/>
      <c r="BJ107" s="211"/>
    </row>
    <row r="108" spans="2:62" s="208" customFormat="1" ht="16.5" customHeight="1">
      <c r="B108" s="200"/>
      <c r="F108" s="211"/>
      <c r="J108" s="211"/>
      <c r="N108" s="211"/>
      <c r="R108" s="211"/>
      <c r="V108" s="211"/>
      <c r="Z108" s="211"/>
      <c r="AD108" s="211"/>
      <c r="AH108" s="211"/>
      <c r="AL108" s="211"/>
      <c r="AP108" s="211"/>
      <c r="AT108" s="211"/>
      <c r="AX108" s="211"/>
      <c r="BB108" s="211"/>
      <c r="BF108" s="211"/>
      <c r="BJ108" s="211"/>
    </row>
    <row r="109" spans="2:62" s="208" customFormat="1" ht="16.5" customHeight="1">
      <c r="B109" s="200"/>
      <c r="F109" s="211"/>
      <c r="J109" s="211"/>
      <c r="N109" s="211"/>
      <c r="R109" s="211"/>
      <c r="V109" s="211"/>
      <c r="Z109" s="211"/>
      <c r="AD109" s="211"/>
      <c r="AH109" s="211"/>
      <c r="AL109" s="211"/>
      <c r="AP109" s="211"/>
      <c r="AT109" s="211"/>
      <c r="AX109" s="211"/>
      <c r="BB109" s="211"/>
      <c r="BF109" s="211"/>
      <c r="BJ109" s="211"/>
    </row>
    <row r="110" spans="2:62" s="208" customFormat="1" ht="16.5" customHeight="1">
      <c r="B110" s="200"/>
      <c r="F110" s="211"/>
      <c r="J110" s="211"/>
      <c r="N110" s="211"/>
      <c r="R110" s="211"/>
      <c r="V110" s="211"/>
      <c r="Z110" s="211"/>
      <c r="AD110" s="211"/>
      <c r="AH110" s="211"/>
      <c r="AL110" s="211"/>
      <c r="AP110" s="211"/>
      <c r="AT110" s="211"/>
      <c r="AX110" s="211"/>
      <c r="BB110" s="211"/>
      <c r="BF110" s="211"/>
      <c r="BJ110" s="211"/>
    </row>
    <row r="111" spans="2:62" s="208" customFormat="1" ht="16.5" customHeight="1">
      <c r="B111" s="200"/>
      <c r="F111" s="211"/>
      <c r="J111" s="211"/>
      <c r="N111" s="211"/>
      <c r="R111" s="211"/>
      <c r="V111" s="211"/>
      <c r="Z111" s="211"/>
      <c r="AD111" s="211"/>
      <c r="AH111" s="211"/>
      <c r="AL111" s="211"/>
      <c r="AP111" s="211"/>
      <c r="AT111" s="211"/>
      <c r="AX111" s="211"/>
      <c r="BB111" s="211"/>
      <c r="BF111" s="211"/>
      <c r="BJ111" s="211"/>
    </row>
    <row r="112" spans="2:62" s="208" customFormat="1" ht="16.5" customHeight="1">
      <c r="B112" s="200"/>
      <c r="F112" s="211"/>
      <c r="J112" s="211"/>
      <c r="N112" s="211"/>
      <c r="R112" s="211"/>
      <c r="V112" s="211"/>
      <c r="Z112" s="211"/>
      <c r="AD112" s="211"/>
      <c r="AH112" s="211"/>
      <c r="AL112" s="211"/>
      <c r="AP112" s="211"/>
      <c r="AT112" s="211"/>
      <c r="AX112" s="211"/>
      <c r="BB112" s="211"/>
      <c r="BF112" s="211"/>
      <c r="BJ112" s="211"/>
    </row>
    <row r="113" spans="2:62" s="208" customFormat="1" ht="16.5" customHeight="1">
      <c r="B113" s="200"/>
      <c r="F113" s="211"/>
      <c r="J113" s="211"/>
      <c r="N113" s="211"/>
      <c r="R113" s="211"/>
      <c r="V113" s="211"/>
      <c r="Z113" s="211"/>
      <c r="AD113" s="211"/>
      <c r="AH113" s="211"/>
      <c r="AL113" s="211"/>
      <c r="AP113" s="211"/>
      <c r="AT113" s="211"/>
      <c r="AX113" s="211"/>
      <c r="BB113" s="211"/>
      <c r="BF113" s="211"/>
      <c r="BJ113" s="211"/>
    </row>
    <row r="114" spans="2:62" s="208" customFormat="1" ht="16.5" customHeight="1">
      <c r="B114" s="200"/>
      <c r="F114" s="211"/>
      <c r="J114" s="211"/>
      <c r="N114" s="211"/>
      <c r="R114" s="211"/>
      <c r="V114" s="211"/>
      <c r="Z114" s="211"/>
      <c r="AD114" s="211"/>
      <c r="AH114" s="211"/>
      <c r="AL114" s="211"/>
      <c r="AP114" s="211"/>
      <c r="AT114" s="211"/>
      <c r="AX114" s="211"/>
      <c r="BB114" s="211"/>
      <c r="BF114" s="211"/>
      <c r="BJ114" s="211"/>
    </row>
    <row r="115" spans="2:62" s="208" customFormat="1" ht="16.5" customHeight="1">
      <c r="B115" s="200"/>
      <c r="F115" s="211"/>
      <c r="J115" s="211"/>
      <c r="N115" s="211"/>
      <c r="R115" s="211"/>
      <c r="V115" s="211"/>
      <c r="Z115" s="211"/>
      <c r="AD115" s="211"/>
      <c r="AH115" s="211"/>
      <c r="AL115" s="211"/>
      <c r="AP115" s="211"/>
      <c r="AT115" s="211"/>
      <c r="AX115" s="211"/>
      <c r="BB115" s="211"/>
      <c r="BF115" s="211"/>
      <c r="BJ115" s="211"/>
    </row>
    <row r="116" spans="2:62" s="208" customFormat="1" ht="16.5" customHeight="1">
      <c r="B116" s="200"/>
      <c r="F116" s="211"/>
      <c r="J116" s="211"/>
      <c r="N116" s="211"/>
      <c r="R116" s="211"/>
      <c r="V116" s="211"/>
      <c r="Z116" s="211"/>
      <c r="AD116" s="211"/>
      <c r="AH116" s="211"/>
      <c r="AL116" s="211"/>
      <c r="AP116" s="211"/>
      <c r="AT116" s="211"/>
      <c r="AX116" s="211"/>
      <c r="BB116" s="211"/>
      <c r="BF116" s="211"/>
      <c r="BJ116" s="211"/>
    </row>
    <row r="117" spans="2:62" s="208" customFormat="1" ht="16.5" customHeight="1">
      <c r="B117" s="200"/>
      <c r="F117" s="211"/>
      <c r="J117" s="211"/>
      <c r="N117" s="211"/>
      <c r="R117" s="211"/>
      <c r="V117" s="211"/>
      <c r="Z117" s="211"/>
      <c r="AD117" s="211"/>
      <c r="AH117" s="211"/>
      <c r="AL117" s="211"/>
      <c r="AP117" s="211"/>
      <c r="AT117" s="211"/>
      <c r="AX117" s="211"/>
      <c r="BB117" s="211"/>
      <c r="BF117" s="211"/>
      <c r="BJ117" s="211"/>
    </row>
    <row r="118" spans="2:62" s="208" customFormat="1" ht="16.5" customHeight="1">
      <c r="B118" s="200"/>
      <c r="F118" s="200"/>
      <c r="J118" s="211"/>
      <c r="N118" s="211"/>
      <c r="R118" s="211"/>
      <c r="V118" s="211"/>
      <c r="Z118" s="211"/>
      <c r="AD118" s="211"/>
      <c r="AH118" s="211"/>
      <c r="AL118" s="211"/>
      <c r="AP118" s="211"/>
      <c r="AT118" s="211"/>
      <c r="AX118" s="211"/>
      <c r="BB118" s="211"/>
      <c r="BF118" s="211"/>
      <c r="BJ118" s="211"/>
    </row>
    <row r="119" spans="2:62" s="208" customFormat="1" ht="16.5" customHeight="1">
      <c r="B119" s="200"/>
      <c r="F119" s="200"/>
      <c r="J119" s="211"/>
      <c r="N119" s="211"/>
      <c r="R119" s="211"/>
      <c r="V119" s="211"/>
      <c r="Z119" s="211"/>
      <c r="AD119" s="211"/>
      <c r="AH119" s="211"/>
      <c r="AL119" s="211"/>
      <c r="AP119" s="211"/>
      <c r="AT119" s="211"/>
      <c r="AX119" s="211"/>
      <c r="BB119" s="211"/>
      <c r="BF119" s="211"/>
      <c r="BJ119" s="211"/>
    </row>
    <row r="120" spans="2:62" s="208" customFormat="1" ht="16.5" customHeight="1">
      <c r="B120" s="200"/>
      <c r="F120" s="200"/>
      <c r="J120" s="211"/>
      <c r="N120" s="211"/>
      <c r="R120" s="211"/>
      <c r="V120" s="211"/>
      <c r="Z120" s="211"/>
      <c r="AD120" s="211"/>
      <c r="AH120" s="211"/>
      <c r="AL120" s="211"/>
      <c r="AP120" s="211"/>
      <c r="AT120" s="211"/>
      <c r="AX120" s="211"/>
      <c r="BB120" s="211"/>
      <c r="BF120" s="211"/>
      <c r="BJ120" s="211"/>
    </row>
    <row r="121" spans="2:62" s="208" customFormat="1" ht="16.5" customHeight="1">
      <c r="B121" s="200"/>
      <c r="F121" s="200"/>
      <c r="J121" s="211"/>
      <c r="N121" s="211"/>
      <c r="R121" s="211"/>
      <c r="V121" s="211"/>
      <c r="Z121" s="211"/>
      <c r="AD121" s="211"/>
      <c r="AH121" s="211"/>
      <c r="AL121" s="211"/>
      <c r="AP121" s="211"/>
      <c r="AT121" s="211"/>
      <c r="AX121" s="211"/>
      <c r="BB121" s="211"/>
      <c r="BF121" s="211"/>
      <c r="BJ121" s="211"/>
    </row>
    <row r="122" spans="2:62" s="208" customFormat="1" ht="16.5" customHeight="1">
      <c r="B122" s="200"/>
      <c r="F122" s="200"/>
      <c r="J122" s="211"/>
      <c r="N122" s="211"/>
      <c r="R122" s="211"/>
      <c r="V122" s="211"/>
      <c r="Z122" s="211"/>
      <c r="AD122" s="211"/>
      <c r="AH122" s="211"/>
      <c r="AL122" s="211"/>
      <c r="AP122" s="211"/>
      <c r="AT122" s="211"/>
      <c r="AX122" s="211"/>
      <c r="BB122" s="211"/>
      <c r="BF122" s="211"/>
      <c r="BJ122" s="211"/>
    </row>
    <row r="123" spans="2:62" s="208" customFormat="1" ht="16.5" customHeight="1">
      <c r="B123" s="200"/>
      <c r="F123" s="200"/>
      <c r="J123" s="211"/>
      <c r="N123" s="211"/>
      <c r="R123" s="211"/>
      <c r="V123" s="211"/>
      <c r="Z123" s="211"/>
      <c r="AD123" s="211"/>
      <c r="AH123" s="211"/>
      <c r="AL123" s="211"/>
      <c r="AP123" s="211"/>
      <c r="AT123" s="211"/>
      <c r="AX123" s="211"/>
      <c r="BB123" s="211"/>
      <c r="BF123" s="211"/>
      <c r="BJ123" s="211"/>
    </row>
    <row r="124" spans="2:62" s="208" customFormat="1" ht="16.5" customHeight="1">
      <c r="B124" s="200"/>
      <c r="F124" s="200"/>
      <c r="J124" s="211"/>
      <c r="N124" s="211"/>
      <c r="R124" s="211"/>
      <c r="V124" s="211"/>
      <c r="Z124" s="211"/>
      <c r="AD124" s="211"/>
      <c r="AH124" s="211"/>
      <c r="AL124" s="211"/>
      <c r="AP124" s="211"/>
      <c r="AT124" s="211"/>
      <c r="AX124" s="211"/>
      <c r="BB124" s="211"/>
      <c r="BF124" s="211"/>
      <c r="BJ124" s="211"/>
    </row>
    <row r="125" spans="2:62" s="208" customFormat="1" ht="16.5" customHeight="1">
      <c r="B125" s="200"/>
      <c r="F125" s="200"/>
      <c r="J125" s="211"/>
      <c r="N125" s="211"/>
      <c r="R125" s="211"/>
      <c r="V125" s="211"/>
      <c r="Z125" s="211"/>
      <c r="AD125" s="211"/>
      <c r="AH125" s="211"/>
      <c r="AL125" s="211"/>
      <c r="AP125" s="211"/>
      <c r="AT125" s="211"/>
      <c r="AX125" s="211"/>
      <c r="BB125" s="211"/>
      <c r="BF125" s="211"/>
      <c r="BJ125" s="211"/>
    </row>
    <row r="126" spans="2:62" s="208" customFormat="1" ht="16.5" customHeight="1">
      <c r="B126" s="200"/>
      <c r="F126" s="200"/>
      <c r="J126" s="211"/>
      <c r="N126" s="211"/>
      <c r="R126" s="211"/>
      <c r="V126" s="211"/>
      <c r="Z126" s="211"/>
      <c r="AD126" s="211"/>
      <c r="AH126" s="211"/>
      <c r="AL126" s="211"/>
      <c r="AP126" s="211"/>
      <c r="AT126" s="211"/>
      <c r="AX126" s="211"/>
      <c r="BB126" s="211"/>
      <c r="BF126" s="211"/>
      <c r="BJ126" s="211"/>
    </row>
    <row r="127" spans="2:62" s="208" customFormat="1" ht="16.5" customHeight="1">
      <c r="B127" s="200"/>
      <c r="F127" s="200"/>
      <c r="J127" s="211"/>
      <c r="N127" s="211"/>
      <c r="R127" s="211"/>
      <c r="V127" s="211"/>
      <c r="Z127" s="211"/>
      <c r="AD127" s="211"/>
      <c r="AH127" s="211"/>
      <c r="AL127" s="211"/>
      <c r="AP127" s="211"/>
      <c r="AT127" s="211"/>
      <c r="AX127" s="211"/>
      <c r="BB127" s="211"/>
      <c r="BF127" s="211"/>
      <c r="BJ127" s="211"/>
    </row>
    <row r="128" spans="2:62" s="208" customFormat="1" ht="16.5" customHeight="1">
      <c r="B128" s="200"/>
      <c r="F128" s="200"/>
      <c r="J128" s="211"/>
      <c r="N128" s="211"/>
      <c r="R128" s="211"/>
      <c r="V128" s="211"/>
      <c r="Z128" s="211"/>
      <c r="AD128" s="211"/>
      <c r="AH128" s="211"/>
      <c r="AL128" s="211"/>
      <c r="AP128" s="211"/>
      <c r="AT128" s="211"/>
      <c r="AX128" s="211"/>
      <c r="BB128" s="211"/>
      <c r="BF128" s="211"/>
      <c r="BJ128" s="211"/>
    </row>
    <row r="129" spans="2:85" s="208" customFormat="1" ht="16.5" customHeight="1">
      <c r="B129" s="200"/>
      <c r="F129" s="200"/>
      <c r="J129" s="211"/>
      <c r="N129" s="211"/>
      <c r="R129" s="211"/>
      <c r="V129" s="211"/>
      <c r="Z129" s="211"/>
      <c r="AD129" s="211"/>
      <c r="AH129" s="211"/>
      <c r="AL129" s="211"/>
      <c r="AP129" s="211"/>
      <c r="AT129" s="211"/>
      <c r="AX129" s="211"/>
      <c r="BB129" s="211"/>
      <c r="BF129" s="211"/>
      <c r="BJ129" s="211"/>
    </row>
    <row r="130" spans="2:85" s="208" customFormat="1" ht="16.5" customHeight="1">
      <c r="B130" s="200"/>
      <c r="F130" s="200"/>
      <c r="J130" s="211"/>
      <c r="N130" s="211"/>
      <c r="R130" s="211"/>
      <c r="V130" s="211"/>
      <c r="Z130" s="211"/>
      <c r="AD130" s="211"/>
      <c r="AH130" s="211"/>
      <c r="AL130" s="211"/>
      <c r="AP130" s="211"/>
      <c r="AT130" s="211"/>
      <c r="AX130" s="211"/>
      <c r="BB130" s="211"/>
      <c r="BF130" s="211"/>
      <c r="BJ130" s="211"/>
    </row>
    <row r="131" spans="2:85" s="208" customFormat="1" ht="16.5" customHeight="1">
      <c r="B131" s="200"/>
      <c r="F131" s="200"/>
      <c r="J131" s="211"/>
      <c r="N131" s="211"/>
      <c r="R131" s="211"/>
      <c r="V131" s="211"/>
      <c r="Z131" s="211"/>
      <c r="AD131" s="211"/>
      <c r="AH131" s="211"/>
      <c r="AL131" s="211"/>
      <c r="AP131" s="211"/>
      <c r="AT131" s="211"/>
      <c r="AX131" s="211"/>
      <c r="BB131" s="211"/>
      <c r="BF131" s="211"/>
      <c r="BJ131" s="211"/>
    </row>
    <row r="132" spans="2:85" s="208" customFormat="1" ht="16.5" customHeight="1">
      <c r="B132" s="200"/>
      <c r="F132" s="200"/>
      <c r="J132" s="211"/>
      <c r="N132" s="211"/>
      <c r="R132" s="211"/>
      <c r="V132" s="211"/>
      <c r="Z132" s="211"/>
      <c r="AD132" s="211"/>
      <c r="AH132" s="211"/>
      <c r="AL132" s="211"/>
      <c r="AP132" s="211"/>
      <c r="AT132" s="211"/>
      <c r="AX132" s="211"/>
      <c r="BB132" s="211"/>
      <c r="BF132" s="211"/>
      <c r="BJ132" s="211"/>
    </row>
    <row r="133" spans="2:85" s="208" customFormat="1" ht="16.5" customHeight="1">
      <c r="B133" s="200"/>
      <c r="F133" s="200"/>
      <c r="J133" s="211"/>
      <c r="N133" s="211"/>
      <c r="R133" s="211"/>
      <c r="V133" s="211"/>
      <c r="Z133" s="211"/>
      <c r="AD133" s="211"/>
      <c r="AH133" s="211"/>
      <c r="AL133" s="211"/>
      <c r="AP133" s="211"/>
      <c r="AT133" s="211"/>
      <c r="AX133" s="211"/>
      <c r="BB133" s="211"/>
      <c r="BF133" s="211"/>
      <c r="BJ133" s="211"/>
    </row>
    <row r="134" spans="2:85" s="208" customFormat="1" ht="16.5" customHeight="1">
      <c r="B134" s="200"/>
      <c r="F134" s="200"/>
      <c r="J134" s="211"/>
      <c r="N134" s="211"/>
      <c r="R134" s="211"/>
      <c r="V134" s="211"/>
      <c r="Z134" s="211"/>
      <c r="AD134" s="211"/>
      <c r="AH134" s="211"/>
      <c r="AL134" s="211"/>
      <c r="AP134" s="211"/>
      <c r="AT134" s="211"/>
      <c r="AX134" s="211"/>
      <c r="BB134" s="211"/>
      <c r="BF134" s="211"/>
      <c r="BJ134" s="211"/>
    </row>
    <row r="135" spans="2:85" ht="16.5" customHeight="1">
      <c r="J135" s="211"/>
      <c r="CE135" s="208"/>
      <c r="CF135" s="208"/>
      <c r="CG135" s="208"/>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85"/>
  <sheetViews>
    <sheetView workbookViewId="0"/>
  </sheetViews>
  <sheetFormatPr defaultColWidth="9.140625" defaultRowHeight="15.75"/>
  <cols>
    <col min="1" max="1" width="63.85546875" style="1" customWidth="1"/>
    <col min="2" max="2" width="24" style="1" customWidth="1"/>
  </cols>
  <sheetData>
    <row r="1" spans="1:2" ht="16.5" thickBot="1">
      <c r="B1" s="13" t="str">
        <f>'PRODUCT INFORMATION'!J3</f>
        <v>select</v>
      </c>
    </row>
    <row r="2" spans="1:2">
      <c r="A2" s="2" t="str">
        <f>IF($B$1='Attributes list'!$B$2,'Attributes list'!B3,IF($B$1='Attributes list'!$F$2,'Attributes list'!F3,IF($B$1='Attributes list'!$J$2,'Attributes list'!J3,IF($B$1='Attributes list'!$N$2,'Attributes list'!N3,IF($B$1='Attributes list'!$R$2,'Attributes list'!R3,IF($B$1='Attributes list'!$V$2,'Attributes list'!V3,IF($B$1='Attributes list'!$Z$2,'Attributes list'!Z3,IF($B$1='Attributes list'!$AD$2,'Attributes list'!AD3,IF($B$1='Attributes list'!$AH$2,'Attributes list'!AH3,IF($B$1='Attributes list'!$AL$2,'Attributes list'!AL3,IF($B$1='Attributes list'!$AP$2,'Attributes list'!AP3,IF($B$1='Attributes list'!$AT$2,'Attributes list'!AT3,IF($B$1='Attributes list'!$AX$2,'Attributes list'!AX3,IF($B$1='Attributes list'!$BB$2,'Attributes list'!BB3,IF($B$1='Attributes list'!$BF$2,'Attributes list'!BF3,IF($B$1='Attributes list'!$BJ$2,'Attributes list'!BJ3,"Select Product Category in START tab to see attributes"))))))))))))))))</f>
        <v>Select Product Category in START tab to see attributes</v>
      </c>
      <c r="B2" s="2"/>
    </row>
    <row r="3" spans="1:2">
      <c r="A3" s="2" t="str">
        <f>IF($B$1='Attributes list'!$B$2,'Attributes list'!B4,IF($B$1='Attributes list'!$F$2,'Attributes list'!F4,IF($B$1='Attributes list'!$J$2,'Attributes list'!J4,IF($B$1='Attributes list'!$N$2,'Attributes list'!N4,IF($B$1='Attributes list'!$R$2,'Attributes list'!R4,IF($B$1='Attributes list'!$V$2,'Attributes list'!V4,IF($B$1='Attributes list'!$Z$2,'Attributes list'!Z4,IF($B$1='Attributes list'!$AD$2,'Attributes list'!AD4,IF($B$1='Attributes list'!$AH$2,'Attributes list'!AH4,IF($B$1='Attributes list'!$AL$2,'Attributes list'!AL4,IF($B$1='Attributes list'!$AP$2,'Attributes list'!AP4,IF($B$1='Attributes list'!$AT$2,'Attributes list'!AT4,IF($B$1='Attributes list'!$AX$2,'Attributes list'!AX4,IF($B$1='Attributes list'!$BB$2,'Attributes list'!BB4,IF($B$1='Attributes list'!$BF$2,'Attributes list'!BF4,IF($B$1='Attributes list'!$BJ$2,'Attributes list'!BJ4,"Select Product Category in START tab to see attributes"))))))))))))))))</f>
        <v>Select Product Category in START tab to see attributes</v>
      </c>
      <c r="B3" s="2"/>
    </row>
    <row r="4" spans="1:2">
      <c r="A4" s="2" t="str">
        <f>IF($B$1='Attributes list'!$B$2,'Attributes list'!B5,IF($B$1='Attributes list'!$F$2,'Attributes list'!F5,IF($B$1='Attributes list'!$J$2,'Attributes list'!J5,IF($B$1='Attributes list'!$N$2,'Attributes list'!N5,IF($B$1='Attributes list'!$R$2,'Attributes list'!R5,IF($B$1='Attributes list'!$V$2,'Attributes list'!V5,IF($B$1='Attributes list'!$Z$2,'Attributes list'!Z5,IF($B$1='Attributes list'!$AD$2,'Attributes list'!AD5,IF($B$1='Attributes list'!$AH$2,'Attributes list'!AH5,IF($B$1='Attributes list'!$AL$2,'Attributes list'!AL5,IF($B$1='Attributes list'!$AP$2,'Attributes list'!AP5,IF($B$1='Attributes list'!$AT$2,'Attributes list'!AT5,IF($B$1='Attributes list'!$AX$2,'Attributes list'!AX5,IF($B$1='Attributes list'!$BB$2,'Attributes list'!BB5,IF($B$1='Attributes list'!$BF$2,'Attributes list'!BF5,IF($B$1='Attributes list'!$BJ$2,'Attributes list'!BJ5,"Select Product Category in START tab to see attributes"))))))))))))))))</f>
        <v>Select Product Category in START tab to see attributes</v>
      </c>
      <c r="B4" s="2"/>
    </row>
    <row r="5" spans="1:2">
      <c r="A5" s="2" t="str">
        <f>IF($B$1='Attributes list'!$B$2,'Attributes list'!B6,IF($B$1='Attributes list'!$F$2,'Attributes list'!F6,IF($B$1='Attributes list'!$J$2,'Attributes list'!J6,IF($B$1='Attributes list'!$N$2,'Attributes list'!N6,IF($B$1='Attributes list'!$R$2,'Attributes list'!R6,IF($B$1='Attributes list'!$V$2,'Attributes list'!V6,IF($B$1='Attributes list'!$Z$2,'Attributes list'!Z6,IF($B$1='Attributes list'!$AD$2,'Attributes list'!AD6,IF($B$1='Attributes list'!$AH$2,'Attributes list'!AH6,IF($B$1='Attributes list'!$AL$2,'Attributes list'!AL6,IF($B$1='Attributes list'!$AP$2,'Attributes list'!AP6,IF($B$1='Attributes list'!$AT$2,'Attributes list'!AT6,IF($B$1='Attributes list'!$AX$2,'Attributes list'!AX6,IF($B$1='Attributes list'!$BB$2,'Attributes list'!BB6,IF($B$1='Attributes list'!$BF$2,'Attributes list'!BF6,IF($B$1='Attributes list'!$BJ$2,'Attributes list'!BJ6,"Select Product Category in START tab to see attributes"))))))))))))))))</f>
        <v>Select Product Category in START tab to see attributes</v>
      </c>
      <c r="B5" s="2"/>
    </row>
    <row r="6" spans="1:2">
      <c r="A6" s="2" t="str">
        <f>IF($B$1='Attributes list'!$B$2,'Attributes list'!B7,IF($B$1='Attributes list'!$F$2,'Attributes list'!F7,IF($B$1='Attributes list'!$J$2,'Attributes list'!J7,IF($B$1='Attributes list'!$N$2,'Attributes list'!N7,IF($B$1='Attributes list'!$R$2,'Attributes list'!R7,IF($B$1='Attributes list'!$V$2,'Attributes list'!V7,IF($B$1='Attributes list'!$Z$2,'Attributes list'!Z7,IF($B$1='Attributes list'!$AD$2,'Attributes list'!AD7,IF($B$1='Attributes list'!$AH$2,'Attributes list'!AH7,IF($B$1='Attributes list'!$AL$2,'Attributes list'!AL7,IF($B$1='Attributes list'!$AP$2,'Attributes list'!AP7,IF($B$1='Attributes list'!$AT$2,'Attributes list'!AT7,IF($B$1='Attributes list'!$AX$2,'Attributes list'!AX7,IF($B$1='Attributes list'!$BB$2,'Attributes list'!BB7,IF($B$1='Attributes list'!$BF$2,'Attributes list'!BF7,IF($B$1='Attributes list'!$BJ$2,'Attributes list'!BJ7,"Select Product Category in START tab to see attributes"))))))))))))))))</f>
        <v>Select Product Category in START tab to see attributes</v>
      </c>
      <c r="B6" s="2"/>
    </row>
    <row r="7" spans="1:2">
      <c r="A7" s="2" t="str">
        <f>IF($B$1='Attributes list'!$B$2,'Attributes list'!B8,IF($B$1='Attributes list'!$F$2,'Attributes list'!F8,IF($B$1='Attributes list'!$J$2,'Attributes list'!J8,IF($B$1='Attributes list'!$N$2,'Attributes list'!N8,IF($B$1='Attributes list'!$R$2,'Attributes list'!R8,IF($B$1='Attributes list'!$V$2,'Attributes list'!V8,IF($B$1='Attributes list'!$Z$2,'Attributes list'!Z8,IF($B$1='Attributes list'!$AD$2,'Attributes list'!AD8,IF($B$1='Attributes list'!$AH$2,'Attributes list'!AH8,IF($B$1='Attributes list'!$AL$2,'Attributes list'!AL8,IF($B$1='Attributes list'!$AP$2,'Attributes list'!AP8,IF($B$1='Attributes list'!$AT$2,'Attributes list'!AT8,IF($B$1='Attributes list'!$AX$2,'Attributes list'!AX8,IF($B$1='Attributes list'!$BB$2,'Attributes list'!BB8,IF($B$1='Attributes list'!$BF$2,'Attributes list'!BF8,IF($B$1='Attributes list'!$BJ$2,'Attributes list'!BJ8,"Select Product Category in START tab to see attributes"))))))))))))))))</f>
        <v>Select Product Category in START tab to see attributes</v>
      </c>
      <c r="B7" s="2"/>
    </row>
    <row r="8" spans="1:2">
      <c r="A8" s="2" t="str">
        <f>IF($B$1='Attributes list'!$B$2,'Attributes list'!B9,IF($B$1='Attributes list'!$F$2,'Attributes list'!F9,IF($B$1='Attributes list'!$J$2,'Attributes list'!J9,IF($B$1='Attributes list'!$N$2,'Attributes list'!N9,IF($B$1='Attributes list'!$R$2,'Attributes list'!R9,IF($B$1='Attributes list'!$V$2,'Attributes list'!V9,IF($B$1='Attributes list'!$Z$2,'Attributes list'!Z9,IF($B$1='Attributes list'!$AD$2,'Attributes list'!AD9,IF($B$1='Attributes list'!$AH$2,'Attributes list'!AH9,IF($B$1='Attributes list'!$AL$2,'Attributes list'!AL9,IF($B$1='Attributes list'!$AP$2,'Attributes list'!AP9,IF($B$1='Attributes list'!$AT$2,'Attributes list'!AT9,IF($B$1='Attributes list'!$AX$2,'Attributes list'!AX9,IF($B$1='Attributes list'!$BB$2,'Attributes list'!BB9,IF($B$1='Attributes list'!$BF$2,'Attributes list'!BF9,IF($B$1='Attributes list'!$BJ$2,'Attributes list'!BJ9,"Select Product Category in START tab to see attributes"))))))))))))))))</f>
        <v>Select Product Category in START tab to see attributes</v>
      </c>
      <c r="B8" s="2"/>
    </row>
    <row r="9" spans="1:2">
      <c r="A9" s="2" t="str">
        <f>IF($B$1='Attributes list'!$B$2,'Attributes list'!B10,IF($B$1='Attributes list'!$F$2,'Attributes list'!F10,IF($B$1='Attributes list'!$J$2,'Attributes list'!J10,IF($B$1='Attributes list'!$N$2,'Attributes list'!N10,IF($B$1='Attributes list'!$R$2,'Attributes list'!R10,IF($B$1='Attributes list'!$V$2,'Attributes list'!V10,IF($B$1='Attributes list'!$Z$2,'Attributes list'!Z10,IF($B$1='Attributes list'!$AD$2,'Attributes list'!AD10,IF($B$1='Attributes list'!$AH$2,'Attributes list'!AH10,IF($B$1='Attributes list'!$AL$2,'Attributes list'!AL10,IF($B$1='Attributes list'!$AP$2,'Attributes list'!AP10,IF($B$1='Attributes list'!$AT$2,'Attributes list'!AT10,IF($B$1='Attributes list'!$AX$2,'Attributes list'!AX10,IF($B$1='Attributes list'!$BB$2,'Attributes list'!BB10,IF($B$1='Attributes list'!$BF$2,'Attributes list'!BF10,IF($B$1='Attributes list'!$BJ$2,'Attributes list'!BJ10,"Select Product Category in START tab to see attributes"))))))))))))))))</f>
        <v>Select Product Category in START tab to see attributes</v>
      </c>
      <c r="B9" s="2"/>
    </row>
    <row r="10" spans="1:2">
      <c r="A10" s="2" t="str">
        <f>IF($B$1='Attributes list'!$B$2,'Attributes list'!B11,IF($B$1='Attributes list'!$F$2,'Attributes list'!F11,IF($B$1='Attributes list'!$J$2,'Attributes list'!J11,IF($B$1='Attributes list'!$N$2,'Attributes list'!N11,IF($B$1='Attributes list'!$R$2,'Attributes list'!R11,IF($B$1='Attributes list'!$V$2,'Attributes list'!V11,IF($B$1='Attributes list'!$Z$2,'Attributes list'!Z11,IF($B$1='Attributes list'!$AD$2,'Attributes list'!AD11,IF($B$1='Attributes list'!$AH$2,'Attributes list'!AH11,IF($B$1='Attributes list'!$AL$2,'Attributes list'!AL11,IF($B$1='Attributes list'!$AP$2,'Attributes list'!AP11,IF($B$1='Attributes list'!$AT$2,'Attributes list'!AT11,IF($B$1='Attributes list'!$AX$2,'Attributes list'!AX11,IF($B$1='Attributes list'!$BB$2,'Attributes list'!BB11,IF($B$1='Attributes list'!$BF$2,'Attributes list'!BF11,IF($B$1='Attributes list'!$BJ$2,'Attributes list'!BJ11,"Select Product Category in START tab to see attributes"))))))))))))))))</f>
        <v>Select Product Category in START tab to see attributes</v>
      </c>
      <c r="B10" s="2"/>
    </row>
    <row r="11" spans="1:2">
      <c r="A11" s="2" t="str">
        <f>IF($B$1='Attributes list'!$B$2,'Attributes list'!B12,IF($B$1='Attributes list'!$F$2,'Attributes list'!F12,IF($B$1='Attributes list'!$J$2,'Attributes list'!J12,IF($B$1='Attributes list'!$N$2,'Attributes list'!N12,IF($B$1='Attributes list'!$R$2,'Attributes list'!R12,IF($B$1='Attributes list'!$V$2,'Attributes list'!V12,IF($B$1='Attributes list'!$Z$2,'Attributes list'!Z12,IF($B$1='Attributes list'!$AD$2,'Attributes list'!AD12,IF($B$1='Attributes list'!$AH$2,'Attributes list'!AH12,IF($B$1='Attributes list'!$AL$2,'Attributes list'!AL12,IF($B$1='Attributes list'!$AP$2,'Attributes list'!AP12,IF($B$1='Attributes list'!$AT$2,'Attributes list'!AT12,IF($B$1='Attributes list'!$AX$2,'Attributes list'!AX12,IF($B$1='Attributes list'!$BB$2,'Attributes list'!BB12,IF($B$1='Attributes list'!$BF$2,'Attributes list'!BF12,IF($B$1='Attributes list'!$BJ$2,'Attributes list'!BJ12,"Select Product Category in START tab to see attributes"))))))))))))))))</f>
        <v>Select Product Category in START tab to see attributes</v>
      </c>
      <c r="B11" s="2"/>
    </row>
    <row r="12" spans="1:2">
      <c r="A12" s="2" t="str">
        <f>IF($B$1='Attributes list'!$B$2,'Attributes list'!B13,IF($B$1='Attributes list'!$F$2,'Attributes list'!F13,IF($B$1='Attributes list'!$J$2,'Attributes list'!J13,IF($B$1='Attributes list'!$N$2,'Attributes list'!N13,IF($B$1='Attributes list'!$R$2,'Attributes list'!R13,IF($B$1='Attributes list'!$V$2,'Attributes list'!V13,IF($B$1='Attributes list'!$Z$2,'Attributes list'!Z13,IF($B$1='Attributes list'!$AD$2,'Attributes list'!AD13,IF($B$1='Attributes list'!$AH$2,'Attributes list'!AH13,IF($B$1='Attributes list'!$AL$2,'Attributes list'!AL13,IF($B$1='Attributes list'!$AP$2,'Attributes list'!AP13,IF($B$1='Attributes list'!$AT$2,'Attributes list'!AT13,IF($B$1='Attributes list'!$AX$2,'Attributes list'!AX13,IF($B$1='Attributes list'!$BB$2,'Attributes list'!BB13,IF($B$1='Attributes list'!$BF$2,'Attributes list'!BF13,IF($B$1='Attributes list'!$BJ$2,'Attributes list'!BJ13,"Select Product Category in START tab to see attributes"))))))))))))))))</f>
        <v>Select Product Category in START tab to see attributes</v>
      </c>
      <c r="B12" s="2"/>
    </row>
    <row r="13" spans="1:2">
      <c r="A13" s="2" t="str">
        <f>IF($B$1='Attributes list'!$B$2,'Attributes list'!B14,IF($B$1='Attributes list'!$F$2,'Attributes list'!F14,IF($B$1='Attributes list'!$J$2,'Attributes list'!J14,IF($B$1='Attributes list'!$N$2,'Attributes list'!N14,IF($B$1='Attributes list'!$R$2,'Attributes list'!R14,IF($B$1='Attributes list'!$V$2,'Attributes list'!V14,IF($B$1='Attributes list'!$Z$2,'Attributes list'!Z14,IF($B$1='Attributes list'!$AD$2,'Attributes list'!AD14,IF($B$1='Attributes list'!$AH$2,'Attributes list'!AH14,IF($B$1='Attributes list'!$AL$2,'Attributes list'!AL14,IF($B$1='Attributes list'!$AP$2,'Attributes list'!AP14,IF($B$1='Attributes list'!$AT$2,'Attributes list'!AT14,IF($B$1='Attributes list'!$AX$2,'Attributes list'!AX14,IF($B$1='Attributes list'!$BB$2,'Attributes list'!BB14,IF($B$1='Attributes list'!$BF$2,'Attributes list'!BF14,IF($B$1='Attributes list'!$BJ$2,'Attributes list'!BJ14,"Select Product Category in START tab to see attributes"))))))))))))))))</f>
        <v>Select Product Category in START tab to see attributes</v>
      </c>
      <c r="B13" s="2"/>
    </row>
    <row r="14" spans="1:2">
      <c r="A14" s="2" t="str">
        <f>IF($B$1='Attributes list'!$B$2,'Attributes list'!B15,IF($B$1='Attributes list'!$F$2,'Attributes list'!F15,IF($B$1='Attributes list'!$J$2,'Attributes list'!J15,IF($B$1='Attributes list'!$N$2,'Attributes list'!N15,IF($B$1='Attributes list'!$R$2,'Attributes list'!R15,IF($B$1='Attributes list'!$V$2,'Attributes list'!V15,IF($B$1='Attributes list'!$Z$2,'Attributes list'!Z15,IF($B$1='Attributes list'!$AD$2,'Attributes list'!AD15,IF($B$1='Attributes list'!$AH$2,'Attributes list'!AH15,IF($B$1='Attributes list'!$AL$2,'Attributes list'!AL15,IF($B$1='Attributes list'!$AP$2,'Attributes list'!AP15,IF($B$1='Attributes list'!$AT$2,'Attributes list'!AT15,IF($B$1='Attributes list'!$AX$2,'Attributes list'!AX15,IF($B$1='Attributes list'!$BB$2,'Attributes list'!BB15,IF($B$1='Attributes list'!$BF$2,'Attributes list'!BF15,IF($B$1='Attributes list'!$BJ$2,'Attributes list'!BJ15,"Select Product Category in START tab to see attributes"))))))))))))))))</f>
        <v>Select Product Category in START tab to see attributes</v>
      </c>
      <c r="B14" s="2"/>
    </row>
    <row r="15" spans="1:2">
      <c r="A15" s="2" t="str">
        <f>IF($B$1='Attributes list'!$B$2,'Attributes list'!B16,IF($B$1='Attributes list'!$F$2,'Attributes list'!F16,IF($B$1='Attributes list'!$J$2,'Attributes list'!J16,IF($B$1='Attributes list'!$N$2,'Attributes list'!N16,IF($B$1='Attributes list'!$R$2,'Attributes list'!R16,IF($B$1='Attributes list'!$V$2,'Attributes list'!V16,IF($B$1='Attributes list'!$Z$2,'Attributes list'!Z16,IF($B$1='Attributes list'!$AD$2,'Attributes list'!AD16,IF($B$1='Attributes list'!$AH$2,'Attributes list'!AH16,IF($B$1='Attributes list'!$AL$2,'Attributes list'!AL16,IF($B$1='Attributes list'!$AP$2,'Attributes list'!AP16,IF($B$1='Attributes list'!$AT$2,'Attributes list'!AT16,IF($B$1='Attributes list'!$AX$2,'Attributes list'!AX16,IF($B$1='Attributes list'!$BB$2,'Attributes list'!BB16,IF($B$1='Attributes list'!$BF$2,'Attributes list'!BF16,IF($B$1='Attributes list'!$BJ$2,'Attributes list'!BJ16,"Select Product Category in START tab to see attributes"))))))))))))))))</f>
        <v>Select Product Category in START tab to see attributes</v>
      </c>
      <c r="B15" s="2"/>
    </row>
    <row r="16" spans="1:2">
      <c r="A16" s="2" t="str">
        <f>IF($B$1='Attributes list'!$B$2,'Attributes list'!B17,IF($B$1='Attributes list'!$F$2,'Attributes list'!F17,IF($B$1='Attributes list'!$J$2,'Attributes list'!J17,IF($B$1='Attributes list'!$N$2,'Attributes list'!N17,IF($B$1='Attributes list'!$R$2,'Attributes list'!R17,IF($B$1='Attributes list'!$V$2,'Attributes list'!V17,IF($B$1='Attributes list'!$Z$2,'Attributes list'!Z17,IF($B$1='Attributes list'!$AD$2,'Attributes list'!AD17,IF($B$1='Attributes list'!$AH$2,'Attributes list'!AH17,IF($B$1='Attributes list'!$AL$2,'Attributes list'!AL17,IF($B$1='Attributes list'!$AP$2,'Attributes list'!AP17,IF($B$1='Attributes list'!$AT$2,'Attributes list'!AT17,IF($B$1='Attributes list'!$AX$2,'Attributes list'!AX17,IF($B$1='Attributes list'!$BB$2,'Attributes list'!BB17,IF($B$1='Attributes list'!$BF$2,'Attributes list'!BF17,IF($B$1='Attributes list'!$BJ$2,'Attributes list'!BJ17,"Select Product Category in START tab to see attributes"))))))))))))))))</f>
        <v>Select Product Category in START tab to see attributes</v>
      </c>
      <c r="B16" s="2"/>
    </row>
    <row r="17" spans="1:2">
      <c r="A17" s="2" t="str">
        <f>IF($B$1='Attributes list'!$B$2,'Attributes list'!B18,IF($B$1='Attributes list'!$F$2,'Attributes list'!F18,IF($B$1='Attributes list'!$J$2,'Attributes list'!J18,IF($B$1='Attributes list'!$N$2,'Attributes list'!N18,IF($B$1='Attributes list'!$R$2,'Attributes list'!R18,IF($B$1='Attributes list'!$V$2,'Attributes list'!V18,IF($B$1='Attributes list'!$Z$2,'Attributes list'!Z18,IF($B$1='Attributes list'!$AD$2,'Attributes list'!AD18,IF($B$1='Attributes list'!$AH$2,'Attributes list'!AH18,IF($B$1='Attributes list'!$AL$2,'Attributes list'!AL18,IF($B$1='Attributes list'!$AP$2,'Attributes list'!AP18,IF($B$1='Attributes list'!$AT$2,'Attributes list'!AT18,IF($B$1='Attributes list'!$AX$2,'Attributes list'!AX18,IF($B$1='Attributes list'!$BB$2,'Attributes list'!BB18,IF($B$1='Attributes list'!$BF$2,'Attributes list'!BF18,IF($B$1='Attributes list'!$BJ$2,'Attributes list'!BJ18,"Select Product Category in START tab to see attributes"))))))))))))))))</f>
        <v>Select Product Category in START tab to see attributes</v>
      </c>
      <c r="B17" s="2"/>
    </row>
    <row r="18" spans="1:2">
      <c r="A18" s="2" t="str">
        <f>IF($B$1='Attributes list'!$B$2,'Attributes list'!B19,IF($B$1='Attributes list'!$F$2,'Attributes list'!F19,IF($B$1='Attributes list'!$J$2,'Attributes list'!J19,IF($B$1='Attributes list'!$N$2,'Attributes list'!N19,IF($B$1='Attributes list'!$R$2,'Attributes list'!R19,IF($B$1='Attributes list'!$V$2,'Attributes list'!V19,IF($B$1='Attributes list'!$Z$2,'Attributes list'!Z19,IF($B$1='Attributes list'!$AD$2,'Attributes list'!AD19,IF($B$1='Attributes list'!$AH$2,'Attributes list'!AH19,IF($B$1='Attributes list'!$AL$2,'Attributes list'!AL19,IF($B$1='Attributes list'!$AP$2,'Attributes list'!AP19,IF($B$1='Attributes list'!$AT$2,'Attributes list'!AT19,IF($B$1='Attributes list'!$AX$2,'Attributes list'!AX19,IF($B$1='Attributes list'!$BB$2,'Attributes list'!BB19,IF($B$1='Attributes list'!$BF$2,'Attributes list'!BF19,IF($B$1='Attributes list'!$BJ$2,'Attributes list'!BJ19,"Select Product Category in START tab to see attributes"))))))))))))))))</f>
        <v>Select Product Category in START tab to see attributes</v>
      </c>
      <c r="B18" s="2"/>
    </row>
    <row r="19" spans="1:2">
      <c r="A19" s="2" t="str">
        <f>IF($B$1='Attributes list'!$B$2,'Attributes list'!B20,IF($B$1='Attributes list'!$F$2,'Attributes list'!F20,IF($B$1='Attributes list'!$J$2,'Attributes list'!J20,IF($B$1='Attributes list'!$N$2,'Attributes list'!N20,IF($B$1='Attributes list'!$R$2,'Attributes list'!R20,IF($B$1='Attributes list'!$V$2,'Attributes list'!V20,IF($B$1='Attributes list'!$Z$2,'Attributes list'!Z20,IF($B$1='Attributes list'!$AD$2,'Attributes list'!AD20,IF($B$1='Attributes list'!$AH$2,'Attributes list'!AH20,IF($B$1='Attributes list'!$AL$2,'Attributes list'!AL20,IF($B$1='Attributes list'!$AP$2,'Attributes list'!AP20,IF($B$1='Attributes list'!$AT$2,'Attributes list'!AT20,IF($B$1='Attributes list'!$AX$2,'Attributes list'!AX20,IF($B$1='Attributes list'!$BB$2,'Attributes list'!BB20,IF($B$1='Attributes list'!$BF$2,'Attributes list'!BF20,IF($B$1='Attributes list'!$BJ$2,'Attributes list'!BJ20,"Select Product Category in START tab to see attributes"))))))))))))))))</f>
        <v>Select Product Category in START tab to see attributes</v>
      </c>
      <c r="B19" s="2"/>
    </row>
    <row r="20" spans="1:2">
      <c r="A20" s="2" t="str">
        <f>IF($B$1='Attributes list'!$B$2,'Attributes list'!B21,IF($B$1='Attributes list'!$F$2,'Attributes list'!F21,IF($B$1='Attributes list'!$J$2,'Attributes list'!J21,IF($B$1='Attributes list'!$N$2,'Attributes list'!N21,IF($B$1='Attributes list'!$R$2,'Attributes list'!R21,IF($B$1='Attributes list'!$V$2,'Attributes list'!V21,IF($B$1='Attributes list'!$Z$2,'Attributes list'!Z21,IF($B$1='Attributes list'!$AD$2,'Attributes list'!AD21,IF($B$1='Attributes list'!$AH$2,'Attributes list'!AH21,IF($B$1='Attributes list'!$AL$2,'Attributes list'!AL21,IF($B$1='Attributes list'!$AP$2,'Attributes list'!AP21,IF($B$1='Attributes list'!$AT$2,'Attributes list'!AT21,IF($B$1='Attributes list'!$AX$2,'Attributes list'!AX21,IF($B$1='Attributes list'!$BB$2,'Attributes list'!BB21,IF($B$1='Attributes list'!$BF$2,'Attributes list'!BF21,IF($B$1='Attributes list'!$BJ$2,'Attributes list'!BJ21,"Select Product Category in START tab to see attributes"))))))))))))))))</f>
        <v>Select Product Category in START tab to see attributes</v>
      </c>
      <c r="B20" s="2"/>
    </row>
    <row r="21" spans="1:2">
      <c r="A21" s="2" t="str">
        <f>IF($B$1='Attributes list'!$B$2,'Attributes list'!B22,IF($B$1='Attributes list'!$F$2,'Attributes list'!F22,IF($B$1='Attributes list'!$J$2,'Attributes list'!J22,IF($B$1='Attributes list'!$N$2,'Attributes list'!N22,IF($B$1='Attributes list'!$R$2,'Attributes list'!R22,IF($B$1='Attributes list'!$V$2,'Attributes list'!V22,IF($B$1='Attributes list'!$Z$2,'Attributes list'!Z22,IF($B$1='Attributes list'!$AD$2,'Attributes list'!AD22,IF($B$1='Attributes list'!$AH$2,'Attributes list'!AH22,IF($B$1='Attributes list'!$AL$2,'Attributes list'!AL22,IF($B$1='Attributes list'!$AP$2,'Attributes list'!AP22,IF($B$1='Attributes list'!$AT$2,'Attributes list'!AT22,IF($B$1='Attributes list'!$AX$2,'Attributes list'!AX22,IF($B$1='Attributes list'!$BB$2,'Attributes list'!BB22,IF($B$1='Attributes list'!$BF$2,'Attributes list'!BF22,IF($B$1='Attributes list'!$BJ$2,'Attributes list'!BJ22,"Select Product Category in START tab to see attributes"))))))))))))))))</f>
        <v>Select Product Category in START tab to see attributes</v>
      </c>
      <c r="B21" s="2"/>
    </row>
    <row r="22" spans="1:2">
      <c r="A22" s="2" t="str">
        <f>IF($B$1='Attributes list'!$B$2,'Attributes list'!B23,IF($B$1='Attributes list'!$F$2,'Attributes list'!F23,IF($B$1='Attributes list'!$J$2,'Attributes list'!J23,IF($B$1='Attributes list'!$N$2,'Attributes list'!N23,IF($B$1='Attributes list'!$R$2,'Attributes list'!R23,IF($B$1='Attributes list'!$V$2,'Attributes list'!V23,IF($B$1='Attributes list'!$Z$2,'Attributes list'!Z23,IF($B$1='Attributes list'!$AD$2,'Attributes list'!AD23,IF($B$1='Attributes list'!$AH$2,'Attributes list'!AH23,IF($B$1='Attributes list'!$AL$2,'Attributes list'!AL23,IF($B$1='Attributes list'!$AP$2,'Attributes list'!AP23,IF($B$1='Attributes list'!$AT$2,'Attributes list'!AT23,IF($B$1='Attributes list'!$AX$2,'Attributes list'!AX23,IF($B$1='Attributes list'!$BB$2,'Attributes list'!BB23,IF($B$1='Attributes list'!$BF$2,'Attributes list'!BF23,IF($B$1='Attributes list'!$BJ$2,'Attributes list'!BJ23,"Select Product Category in START tab to see attributes"))))))))))))))))</f>
        <v>Select Product Category in START tab to see attributes</v>
      </c>
      <c r="B22" s="2"/>
    </row>
    <row r="23" spans="1:2">
      <c r="A23" s="2" t="str">
        <f>IF($B$1='Attributes list'!$B$2,'Attributes list'!B24,IF($B$1='Attributes list'!$F$2,'Attributes list'!F24,IF($B$1='Attributes list'!$J$2,'Attributes list'!J24,IF($B$1='Attributes list'!$N$2,'Attributes list'!N24,IF($B$1='Attributes list'!$R$2,'Attributes list'!R24,IF($B$1='Attributes list'!$V$2,'Attributes list'!V24,IF($B$1='Attributes list'!$Z$2,'Attributes list'!Z24,IF($B$1='Attributes list'!$AD$2,'Attributes list'!AD24,IF($B$1='Attributes list'!$AH$2,'Attributes list'!AH24,IF($B$1='Attributes list'!$AL$2,'Attributes list'!AL24,IF($B$1='Attributes list'!$AP$2,'Attributes list'!AP24,IF($B$1='Attributes list'!$AT$2,'Attributes list'!AT24,IF($B$1='Attributes list'!$AX$2,'Attributes list'!AX24,IF($B$1='Attributes list'!$BB$2,'Attributes list'!BB24,IF($B$1='Attributes list'!$BF$2,'Attributes list'!BF24,IF($B$1='Attributes list'!$BJ$2,'Attributes list'!BJ24,"Select Product Category in START tab to see attributes"))))))))))))))))</f>
        <v>Select Product Category in START tab to see attributes</v>
      </c>
      <c r="B23" s="2"/>
    </row>
    <row r="24" spans="1:2">
      <c r="A24" s="2" t="str">
        <f>IF($B$1='Attributes list'!$B$2,'Attributes list'!B25,IF($B$1='Attributes list'!$F$2,'Attributes list'!F25,IF($B$1='Attributes list'!$J$2,'Attributes list'!J25,IF($B$1='Attributes list'!$N$2,'Attributes list'!N25,IF($B$1='Attributes list'!$R$2,'Attributes list'!R25,IF($B$1='Attributes list'!$V$2,'Attributes list'!V25,IF($B$1='Attributes list'!$Z$2,'Attributes list'!Z25,IF($B$1='Attributes list'!$AD$2,'Attributes list'!AD25,IF($B$1='Attributes list'!$AH$2,'Attributes list'!AH25,IF($B$1='Attributes list'!$AL$2,'Attributes list'!AL25,IF($B$1='Attributes list'!$AP$2,'Attributes list'!AP25,IF($B$1='Attributes list'!$AT$2,'Attributes list'!AT25,IF($B$1='Attributes list'!$AX$2,'Attributes list'!AX25,IF($B$1='Attributes list'!$BB$2,'Attributes list'!BB25,IF($B$1='Attributes list'!$BF$2,'Attributes list'!BF25,IF($B$1='Attributes list'!$BJ$2,'Attributes list'!BJ25,"Select Product Category in START tab to see attributes"))))))))))))))))</f>
        <v>Select Product Category in START tab to see attributes</v>
      </c>
      <c r="B24" s="2"/>
    </row>
    <row r="25" spans="1:2">
      <c r="A25" s="2" t="str">
        <f>IF($B$1='Attributes list'!$B$2,'Attributes list'!B26,IF($B$1='Attributes list'!$F$2,'Attributes list'!F26,IF($B$1='Attributes list'!$J$2,'Attributes list'!J26,IF($B$1='Attributes list'!$N$2,'Attributes list'!N26,IF($B$1='Attributes list'!$R$2,'Attributes list'!R26,IF($B$1='Attributes list'!$V$2,'Attributes list'!V26,IF($B$1='Attributes list'!$Z$2,'Attributes list'!Z26,IF($B$1='Attributes list'!$AD$2,'Attributes list'!AD26,IF($B$1='Attributes list'!$AH$2,'Attributes list'!AH26,IF($B$1='Attributes list'!$AL$2,'Attributes list'!AL26,IF($B$1='Attributes list'!$AP$2,'Attributes list'!AP26,IF($B$1='Attributes list'!$AT$2,'Attributes list'!AT26,IF($B$1='Attributes list'!$AX$2,'Attributes list'!AX26,IF($B$1='Attributes list'!$BB$2,'Attributes list'!BB26,IF($B$1='Attributes list'!$BF$2,'Attributes list'!BF26,IF($B$1='Attributes list'!$BJ$2,'Attributes list'!BJ26,"Select Product Category in START tab to see attributes"))))))))))))))))</f>
        <v>Select Product Category in START tab to see attributes</v>
      </c>
      <c r="B25" s="2"/>
    </row>
    <row r="26" spans="1:2">
      <c r="A26" s="2" t="str">
        <f>IF($B$1='Attributes list'!$B$2,'Attributes list'!B27,IF($B$1='Attributes list'!$F$2,'Attributes list'!F27,IF($B$1='Attributes list'!$J$2,'Attributes list'!J27,IF($B$1='Attributes list'!$N$2,'Attributes list'!N27,IF($B$1='Attributes list'!$R$2,'Attributes list'!R27,IF($B$1='Attributes list'!$V$2,'Attributes list'!V27,IF($B$1='Attributes list'!$Z$2,'Attributes list'!Z27,IF($B$1='Attributes list'!$AD$2,'Attributes list'!AD27,IF($B$1='Attributes list'!$AH$2,'Attributes list'!AH27,IF($B$1='Attributes list'!$AL$2,'Attributes list'!AL27,IF($B$1='Attributes list'!$AP$2,'Attributes list'!AP27,IF($B$1='Attributes list'!$AT$2,'Attributes list'!AT27,IF($B$1='Attributes list'!$AX$2,'Attributes list'!AX27,IF($B$1='Attributes list'!$BB$2,'Attributes list'!BB27,IF($B$1='Attributes list'!$BF$2,'Attributes list'!BF27,IF($B$1='Attributes list'!$BJ$2,'Attributes list'!BJ27,"Select Product Category in START tab to see attributes"))))))))))))))))</f>
        <v>Select Product Category in START tab to see attributes</v>
      </c>
      <c r="B26" s="2"/>
    </row>
    <row r="27" spans="1:2">
      <c r="A27" s="2" t="str">
        <f>IF($B$1='Attributes list'!$B$2,'Attributes list'!B28,IF($B$1='Attributes list'!$F$2,'Attributes list'!F28,IF($B$1='Attributes list'!$J$2,'Attributes list'!J28,IF($B$1='Attributes list'!$N$2,'Attributes list'!N28,IF($B$1='Attributes list'!$R$2,'Attributes list'!R28,IF($B$1='Attributes list'!$V$2,'Attributes list'!V28,IF($B$1='Attributes list'!$Z$2,'Attributes list'!Z28,IF($B$1='Attributes list'!$AD$2,'Attributes list'!AD28,IF($B$1='Attributes list'!$AH$2,'Attributes list'!AH28,IF($B$1='Attributes list'!$AL$2,'Attributes list'!AL28,IF($B$1='Attributes list'!$AP$2,'Attributes list'!AP28,IF($B$1='Attributes list'!$AT$2,'Attributes list'!AT28,IF($B$1='Attributes list'!$AX$2,'Attributes list'!AX28,IF($B$1='Attributes list'!$BB$2,'Attributes list'!BB28,IF($B$1='Attributes list'!$BF$2,'Attributes list'!BF28,IF($B$1='Attributes list'!$BJ$2,'Attributes list'!BJ28,"Select Product Category in START tab to see attributes"))))))))))))))))</f>
        <v>Select Product Category in START tab to see attributes</v>
      </c>
      <c r="B27" s="2"/>
    </row>
    <row r="28" spans="1:2">
      <c r="A28" s="2" t="str">
        <f>IF($B$1='Attributes list'!$B$2,'Attributes list'!B29,IF($B$1='Attributes list'!$F$2,'Attributes list'!F29,IF($B$1='Attributes list'!$J$2,'Attributes list'!J29,IF($B$1='Attributes list'!$N$2,'Attributes list'!N29,IF($B$1='Attributes list'!$R$2,'Attributes list'!R29,IF($B$1='Attributes list'!$V$2,'Attributes list'!V29,IF($B$1='Attributes list'!$Z$2,'Attributes list'!Z29,IF($B$1='Attributes list'!$AD$2,'Attributes list'!AD29,IF($B$1='Attributes list'!$AH$2,'Attributes list'!AH29,IF($B$1='Attributes list'!$AL$2,'Attributes list'!AL29,IF($B$1='Attributes list'!$AP$2,'Attributes list'!AP29,IF($B$1='Attributes list'!$AT$2,'Attributes list'!AT29,IF($B$1='Attributes list'!$AX$2,'Attributes list'!AX29,IF($B$1='Attributes list'!$BB$2,'Attributes list'!BB29,IF($B$1='Attributes list'!$BF$2,'Attributes list'!BF29,IF($B$1='Attributes list'!$BJ$2,'Attributes list'!BJ29,"Select Product Category in START tab to see attributes"))))))))))))))))</f>
        <v>Select Product Category in START tab to see attributes</v>
      </c>
      <c r="B28" s="2"/>
    </row>
    <row r="29" spans="1:2">
      <c r="A29" s="2" t="str">
        <f>IF($B$1='Attributes list'!$B$2,'Attributes list'!B30,IF($B$1='Attributes list'!$F$2,'Attributes list'!F30,IF($B$1='Attributes list'!$J$2,'Attributes list'!J30,IF($B$1='Attributes list'!$N$2,'Attributes list'!N30,IF($B$1='Attributes list'!$R$2,'Attributes list'!R30,IF($B$1='Attributes list'!$V$2,'Attributes list'!V30,IF($B$1='Attributes list'!$Z$2,'Attributes list'!Z30,IF($B$1='Attributes list'!$AD$2,'Attributes list'!AD30,IF($B$1='Attributes list'!$AH$2,'Attributes list'!AH30,IF($B$1='Attributes list'!$AL$2,'Attributes list'!AL30,IF($B$1='Attributes list'!$AP$2,'Attributes list'!AP30,IF($B$1='Attributes list'!$AT$2,'Attributes list'!AT30,IF($B$1='Attributes list'!$AX$2,'Attributes list'!AX30,IF($B$1='Attributes list'!$BB$2,'Attributes list'!BB30,IF($B$1='Attributes list'!$BF$2,'Attributes list'!BF30,IF($B$1='Attributes list'!$BJ$2,'Attributes list'!BJ30,"Select Product Category in START tab to see attributes"))))))))))))))))</f>
        <v>Select Product Category in START tab to see attributes</v>
      </c>
      <c r="B29" s="2"/>
    </row>
    <row r="30" spans="1:2">
      <c r="A30" s="2" t="str">
        <f>IF($B$1='Attributes list'!$B$2,'Attributes list'!B31,IF($B$1='Attributes list'!$F$2,'Attributes list'!F31,IF($B$1='Attributes list'!$J$2,'Attributes list'!J31,IF($B$1='Attributes list'!$N$2,'Attributes list'!N31,IF($B$1='Attributes list'!$R$2,'Attributes list'!R31,IF($B$1='Attributes list'!$V$2,'Attributes list'!V31,IF($B$1='Attributes list'!$Z$2,'Attributes list'!Z31,IF($B$1='Attributes list'!$AD$2,'Attributes list'!AD31,IF($B$1='Attributes list'!$AH$2,'Attributes list'!AH31,IF($B$1='Attributes list'!$AL$2,'Attributes list'!AL31,IF($B$1='Attributes list'!$AP$2,'Attributes list'!AP31,IF($B$1='Attributes list'!$AT$2,'Attributes list'!AT31,IF($B$1='Attributes list'!$AX$2,'Attributes list'!AX31,IF($B$1='Attributes list'!$BB$2,'Attributes list'!BB31,IF($B$1='Attributes list'!$BF$2,'Attributes list'!BF31,IF($B$1='Attributes list'!$BJ$2,'Attributes list'!BJ31,"Select Product Category in START tab to see attributes"))))))))))))))))</f>
        <v>Select Product Category in START tab to see attributes</v>
      </c>
      <c r="B30" s="2"/>
    </row>
    <row r="31" spans="1:2">
      <c r="A31" s="2" t="str">
        <f>IF($B$1='Attributes list'!$B$2,'Attributes list'!B32,IF($B$1='Attributes list'!$F$2,'Attributes list'!F32,IF($B$1='Attributes list'!$J$2,'Attributes list'!J32,IF($B$1='Attributes list'!$N$2,'Attributes list'!N32,IF($B$1='Attributes list'!$R$2,'Attributes list'!R32,IF($B$1='Attributes list'!$V$2,'Attributes list'!V32,IF($B$1='Attributes list'!$Z$2,'Attributes list'!Z32,IF($B$1='Attributes list'!$AD$2,'Attributes list'!AD32,IF($B$1='Attributes list'!$AH$2,'Attributes list'!AH32,IF($B$1='Attributes list'!$AL$2,'Attributes list'!AL32,IF($B$1='Attributes list'!$AP$2,'Attributes list'!AP32,IF($B$1='Attributes list'!$AT$2,'Attributes list'!AT32,IF($B$1='Attributes list'!$AX$2,'Attributes list'!AX32,IF($B$1='Attributes list'!$BB$2,'Attributes list'!BB32,IF($B$1='Attributes list'!$BF$2,'Attributes list'!BF32,IF($B$1='Attributes list'!$BJ$2,'Attributes list'!BJ32,"Select Product Category in START tab to see attributes"))))))))))))))))</f>
        <v>Select Product Category in START tab to see attributes</v>
      </c>
      <c r="B31" s="2"/>
    </row>
    <row r="32" spans="1:2">
      <c r="A32" s="2" t="str">
        <f>IF($B$1='Attributes list'!$B$2,'Attributes list'!B33,IF($B$1='Attributes list'!$F$2,'Attributes list'!F33,IF($B$1='Attributes list'!$J$2,'Attributes list'!J33,IF($B$1='Attributes list'!$N$2,'Attributes list'!N33,IF($B$1='Attributes list'!$R$2,'Attributes list'!R33,IF($B$1='Attributes list'!$V$2,'Attributes list'!V33,IF($B$1='Attributes list'!$Z$2,'Attributes list'!Z33,IF($B$1='Attributes list'!$AD$2,'Attributes list'!AD33,IF($B$1='Attributes list'!$AH$2,'Attributes list'!AH33,IF($B$1='Attributes list'!$AL$2,'Attributes list'!AL33,IF($B$1='Attributes list'!$AP$2,'Attributes list'!AP33,IF($B$1='Attributes list'!$AT$2,'Attributes list'!AT33,IF($B$1='Attributes list'!$AX$2,'Attributes list'!AX33,IF($B$1='Attributes list'!$BB$2,'Attributes list'!BB33,IF($B$1='Attributes list'!$BF$2,'Attributes list'!BF33,IF($B$1='Attributes list'!$BJ$2,'Attributes list'!BJ33,"Select Product Category in START tab to see attributes"))))))))))))))))</f>
        <v>Select Product Category in START tab to see attributes</v>
      </c>
      <c r="B32" s="2"/>
    </row>
    <row r="33" spans="1:2">
      <c r="A33" s="2" t="str">
        <f>IF($B$1='Attributes list'!$B$2,'Attributes list'!B34,IF($B$1='Attributes list'!$F$2,'Attributes list'!F34,IF($B$1='Attributes list'!$J$2,'Attributes list'!J34,IF($B$1='Attributes list'!$N$2,'Attributes list'!N34,IF($B$1='Attributes list'!$R$2,'Attributes list'!R34,IF($B$1='Attributes list'!$V$2,'Attributes list'!V34,IF($B$1='Attributes list'!$Z$2,'Attributes list'!Z34,IF($B$1='Attributes list'!$AD$2,'Attributes list'!AD34,IF($B$1='Attributes list'!$AH$2,'Attributes list'!AH34,IF($B$1='Attributes list'!$AL$2,'Attributes list'!AL34,IF($B$1='Attributes list'!$AP$2,'Attributes list'!AP34,IF($B$1='Attributes list'!$AT$2,'Attributes list'!AT34,IF($B$1='Attributes list'!$AX$2,'Attributes list'!AX34,IF($B$1='Attributes list'!$BB$2,'Attributes list'!BB34,IF($B$1='Attributes list'!$BF$2,'Attributes list'!BF34,IF($B$1='Attributes list'!$BJ$2,'Attributes list'!BJ34,"Select Product Category in START tab to see attributes"))))))))))))))))</f>
        <v>Select Product Category in START tab to see attributes</v>
      </c>
      <c r="B33" s="2"/>
    </row>
    <row r="34" spans="1:2">
      <c r="A34" s="2" t="str">
        <f>IF($B$1='Attributes list'!$B$2,'Attributes list'!B35,IF($B$1='Attributes list'!$F$2,'Attributes list'!F35,IF($B$1='Attributes list'!$J$2,'Attributes list'!J35,IF($B$1='Attributes list'!$N$2,'Attributes list'!N35,IF($B$1='Attributes list'!$R$2,'Attributes list'!R35,IF($B$1='Attributes list'!$V$2,'Attributes list'!V35,IF($B$1='Attributes list'!$Z$2,'Attributes list'!Z35,IF($B$1='Attributes list'!$AD$2,'Attributes list'!AD35,IF($B$1='Attributes list'!$AH$2,'Attributes list'!AH35,IF($B$1='Attributes list'!$AL$2,'Attributes list'!AL35,IF($B$1='Attributes list'!$AP$2,'Attributes list'!AP35,IF($B$1='Attributes list'!$AT$2,'Attributes list'!AT35,IF($B$1='Attributes list'!$AX$2,'Attributes list'!AX35,IF($B$1='Attributes list'!$BB$2,'Attributes list'!BB35,IF($B$1='Attributes list'!$BF$2,'Attributes list'!BF35,IF($B$1='Attributes list'!$BJ$2,'Attributes list'!BJ35,"Select Product Category in START tab to see attributes"))))))))))))))))</f>
        <v>Select Product Category in START tab to see attributes</v>
      </c>
      <c r="B34" s="2"/>
    </row>
    <row r="35" spans="1:2">
      <c r="A35" s="2" t="str">
        <f>IF($B$1='Attributes list'!$B$2,'Attributes list'!B36,IF($B$1='Attributes list'!$F$2,'Attributes list'!F36,IF($B$1='Attributes list'!$J$2,'Attributes list'!J36,IF($B$1='Attributes list'!$N$2,'Attributes list'!N36,IF($B$1='Attributes list'!$R$2,'Attributes list'!R36,IF($B$1='Attributes list'!$V$2,'Attributes list'!V36,IF($B$1='Attributes list'!$Z$2,'Attributes list'!Z36,IF($B$1='Attributes list'!$AD$2,'Attributes list'!AD36,IF($B$1='Attributes list'!$AH$2,'Attributes list'!AH36,IF($B$1='Attributes list'!$AL$2,'Attributes list'!AL36,IF($B$1='Attributes list'!$AP$2,'Attributes list'!AP36,IF($B$1='Attributes list'!$AT$2,'Attributes list'!AT36,IF($B$1='Attributes list'!$AX$2,'Attributes list'!AX36,IF($B$1='Attributes list'!$BB$2,'Attributes list'!BB36,IF($B$1='Attributes list'!$BF$2,'Attributes list'!BF36,IF($B$1='Attributes list'!$BJ$2,'Attributes list'!BJ36,"Select Product Category in START tab to see attributes"))))))))))))))))</f>
        <v>Select Product Category in START tab to see attributes</v>
      </c>
      <c r="B35" s="2"/>
    </row>
    <row r="36" spans="1:2">
      <c r="A36" s="2" t="str">
        <f>IF($B$1='Attributes list'!$B$2,'Attributes list'!B37,IF($B$1='Attributes list'!$F$2,'Attributes list'!F37,IF($B$1='Attributes list'!$J$2,'Attributes list'!J37,IF($B$1='Attributes list'!$N$2,'Attributes list'!N37,IF($B$1='Attributes list'!$R$2,'Attributes list'!R37,IF($B$1='Attributes list'!$V$2,'Attributes list'!V37,IF($B$1='Attributes list'!$Z$2,'Attributes list'!Z37,IF($B$1='Attributes list'!$AD$2,'Attributes list'!AD37,IF($B$1='Attributes list'!$AH$2,'Attributes list'!AH37,IF($B$1='Attributes list'!$AL$2,'Attributes list'!AL37,IF($B$1='Attributes list'!$AP$2,'Attributes list'!AP37,IF($B$1='Attributes list'!$AT$2,'Attributes list'!AT37,IF($B$1='Attributes list'!$AX$2,'Attributes list'!AX37,IF($B$1='Attributes list'!$BB$2,'Attributes list'!BB37,IF($B$1='Attributes list'!$BF$2,'Attributes list'!BF37,IF($B$1='Attributes list'!$BJ$2,'Attributes list'!BJ37,"Select Product Category in START tab to see attributes"))))))))))))))))</f>
        <v>Select Product Category in START tab to see attributes</v>
      </c>
      <c r="B36" s="2"/>
    </row>
    <row r="37" spans="1:2">
      <c r="A37" s="2" t="str">
        <f>IF($B$1='Attributes list'!$B$2,'Attributes list'!B38,IF($B$1='Attributes list'!$F$2,'Attributes list'!F38,IF($B$1='Attributes list'!$J$2,'Attributes list'!J38,IF($B$1='Attributes list'!$N$2,'Attributes list'!N38,IF($B$1='Attributes list'!$R$2,'Attributes list'!R38,IF($B$1='Attributes list'!$V$2,'Attributes list'!V38,IF($B$1='Attributes list'!$Z$2,'Attributes list'!Z38,IF($B$1='Attributes list'!$AD$2,'Attributes list'!AD38,IF($B$1='Attributes list'!$AH$2,'Attributes list'!AH38,IF($B$1='Attributes list'!$AL$2,'Attributes list'!AL38,IF($B$1='Attributes list'!$AP$2,'Attributes list'!AP38,IF($B$1='Attributes list'!$AT$2,'Attributes list'!AT38,IF($B$1='Attributes list'!$AX$2,'Attributes list'!AX38,IF($B$1='Attributes list'!$BB$2,'Attributes list'!BB38,IF($B$1='Attributes list'!$BF$2,'Attributes list'!BF38,IF($B$1='Attributes list'!$BJ$2,'Attributes list'!BJ38,"Select Product Category in START tab to see attributes"))))))))))))))))</f>
        <v>Select Product Category in START tab to see attributes</v>
      </c>
      <c r="B37" s="2"/>
    </row>
    <row r="38" spans="1:2">
      <c r="A38" s="2" t="str">
        <f>IF($B$1='Attributes list'!$B$2,'Attributes list'!B39,IF($B$1='Attributes list'!$F$2,'Attributes list'!F39,IF($B$1='Attributes list'!$J$2,'Attributes list'!J39,IF($B$1='Attributes list'!$N$2,'Attributes list'!N39,IF($B$1='Attributes list'!$R$2,'Attributes list'!R39,IF($B$1='Attributes list'!$V$2,'Attributes list'!V39,IF($B$1='Attributes list'!$Z$2,'Attributes list'!Z39,IF($B$1='Attributes list'!$AD$2,'Attributes list'!AD39,IF($B$1='Attributes list'!$AH$2,'Attributes list'!AH39,IF($B$1='Attributes list'!$AL$2,'Attributes list'!AL39,IF($B$1='Attributes list'!$AP$2,'Attributes list'!AP39,IF($B$1='Attributes list'!$AT$2,'Attributes list'!AT39,IF($B$1='Attributes list'!$AX$2,'Attributes list'!AX39,IF($B$1='Attributes list'!$BB$2,'Attributes list'!BB39,IF($B$1='Attributes list'!$BF$2,'Attributes list'!BF39,IF($B$1='Attributes list'!$BJ$2,'Attributes list'!BJ39,"Select Product Category in START tab to see attributes"))))))))))))))))</f>
        <v>Select Product Category in START tab to see attributes</v>
      </c>
      <c r="B38" s="2"/>
    </row>
    <row r="39" spans="1:2">
      <c r="A39" s="2" t="str">
        <f>IF($B$1='Attributes list'!$B$2,'Attributes list'!B40,IF($B$1='Attributes list'!$F$2,'Attributes list'!F40,IF($B$1='Attributes list'!$J$2,'Attributes list'!J40,IF($B$1='Attributes list'!$N$2,'Attributes list'!N40,IF($B$1='Attributes list'!$R$2,'Attributes list'!R40,IF($B$1='Attributes list'!$V$2,'Attributes list'!V40,IF($B$1='Attributes list'!$Z$2,'Attributes list'!Z40,IF($B$1='Attributes list'!$AD$2,'Attributes list'!AD40,IF($B$1='Attributes list'!$AH$2,'Attributes list'!AH40,IF($B$1='Attributes list'!$AL$2,'Attributes list'!AL40,IF($B$1='Attributes list'!$AP$2,'Attributes list'!AP40,IF($B$1='Attributes list'!$AT$2,'Attributes list'!AT40,IF($B$1='Attributes list'!$AX$2,'Attributes list'!AX40,IF($B$1='Attributes list'!$BB$2,'Attributes list'!BB40,IF($B$1='Attributes list'!$BF$2,'Attributes list'!BF40,IF($B$1='Attributes list'!$BJ$2,'Attributes list'!BJ40,"Select Product Category in START tab to see attributes"))))))))))))))))</f>
        <v>Select Product Category in START tab to see attributes</v>
      </c>
      <c r="B39" s="2"/>
    </row>
    <row r="40" spans="1:2">
      <c r="A40" s="2" t="str">
        <f>IF($B$1='Attributes list'!$B$2,'Attributes list'!B41,IF($B$1='Attributes list'!$F$2,'Attributes list'!F41,IF($B$1='Attributes list'!$J$2,'Attributes list'!J41,IF($B$1='Attributes list'!$N$2,'Attributes list'!N41,IF($B$1='Attributes list'!$R$2,'Attributes list'!R41,IF($B$1='Attributes list'!$V$2,'Attributes list'!V41,IF($B$1='Attributes list'!$Z$2,'Attributes list'!Z41,IF($B$1='Attributes list'!$AD$2,'Attributes list'!AD41,IF($B$1='Attributes list'!$AH$2,'Attributes list'!AH41,IF($B$1='Attributes list'!$AL$2,'Attributes list'!AL41,IF($B$1='Attributes list'!$AP$2,'Attributes list'!AP41,IF($B$1='Attributes list'!$AT$2,'Attributes list'!AT41,IF($B$1='Attributes list'!$AX$2,'Attributes list'!AX41,IF($B$1='Attributes list'!$BB$2,'Attributes list'!BB41,IF($B$1='Attributes list'!$BF$2,'Attributes list'!BF41,IF($B$1='Attributes list'!$BJ$2,'Attributes list'!BJ41,"Select Product Category in START tab to see attributes"))))))))))))))))</f>
        <v>Select Product Category in START tab to see attributes</v>
      </c>
      <c r="B40" s="2"/>
    </row>
    <row r="41" spans="1:2">
      <c r="A41" s="2" t="str">
        <f>IF($B$1='Attributes list'!$B$2,'Attributes list'!B42,IF($B$1='Attributes list'!$F$2,'Attributes list'!F42,IF($B$1='Attributes list'!$J$2,'Attributes list'!J42,IF($B$1='Attributes list'!$N$2,'Attributes list'!N42,IF($B$1='Attributes list'!$R$2,'Attributes list'!R42,IF($B$1='Attributes list'!$V$2,'Attributes list'!V42,IF($B$1='Attributes list'!$Z$2,'Attributes list'!Z42,IF($B$1='Attributes list'!$AD$2,'Attributes list'!AD42,IF($B$1='Attributes list'!$AH$2,'Attributes list'!AH42,IF($B$1='Attributes list'!$AL$2,'Attributes list'!AL42,IF($B$1='Attributes list'!$AP$2,'Attributes list'!AP42,IF($B$1='Attributes list'!$AT$2,'Attributes list'!AT42,IF($B$1='Attributes list'!$AX$2,'Attributes list'!AX42,IF($B$1='Attributes list'!$BB$2,'Attributes list'!BB42,IF($B$1='Attributes list'!$BF$2,'Attributes list'!BF42,IF($B$1='Attributes list'!$BJ$2,'Attributes list'!BJ42,"Select Product Category in START tab to see attributes"))))))))))))))))</f>
        <v>Select Product Category in START tab to see attributes</v>
      </c>
      <c r="B41" s="2"/>
    </row>
    <row r="42" spans="1:2">
      <c r="A42" s="2" t="str">
        <f>IF($B$1='Attributes list'!$B$2,'Attributes list'!B43,IF($B$1='Attributes list'!$F$2,'Attributes list'!F43,IF($B$1='Attributes list'!$J$2,'Attributes list'!J43,IF($B$1='Attributes list'!$N$2,'Attributes list'!N43,IF($B$1='Attributes list'!$R$2,'Attributes list'!R43,IF($B$1='Attributes list'!$V$2,'Attributes list'!V43,IF($B$1='Attributes list'!$Z$2,'Attributes list'!Z43,IF($B$1='Attributes list'!$AD$2,'Attributes list'!AD43,IF($B$1='Attributes list'!$AH$2,'Attributes list'!AH43,IF($B$1='Attributes list'!$AL$2,'Attributes list'!AL43,IF($B$1='Attributes list'!$AP$2,'Attributes list'!AP43,IF($B$1='Attributes list'!$AT$2,'Attributes list'!AT43,IF($B$1='Attributes list'!$AX$2,'Attributes list'!AX43,IF($B$1='Attributes list'!$BB$2,'Attributes list'!BB43,IF($B$1='Attributes list'!$BF$2,'Attributes list'!BF43,IF($B$1='Attributes list'!$BJ$2,'Attributes list'!BJ43,"Select Product Category in START tab to see attributes"))))))))))))))))</f>
        <v>Select Product Category in START tab to see attributes</v>
      </c>
      <c r="B42" s="2"/>
    </row>
    <row r="43" spans="1:2">
      <c r="A43" s="2" t="str">
        <f>IF($B$1='Attributes list'!$B$2,'Attributes list'!B44,IF($B$1='Attributes list'!$F$2,'Attributes list'!F44,IF($B$1='Attributes list'!$J$2,'Attributes list'!J44,IF($B$1='Attributes list'!$N$2,'Attributes list'!N44,IF($B$1='Attributes list'!$R$2,'Attributes list'!R44,IF($B$1='Attributes list'!$V$2,'Attributes list'!V44,IF($B$1='Attributes list'!$Z$2,'Attributes list'!Z44,IF($B$1='Attributes list'!$AD$2,'Attributes list'!AD44,IF($B$1='Attributes list'!$AH$2,'Attributes list'!AH44,IF($B$1='Attributes list'!$AL$2,'Attributes list'!AL44,IF($B$1='Attributes list'!$AP$2,'Attributes list'!AP44,IF($B$1='Attributes list'!$AT$2,'Attributes list'!AT44,IF($B$1='Attributes list'!$AX$2,'Attributes list'!AX44,IF($B$1='Attributes list'!$BB$2,'Attributes list'!BB44,IF($B$1='Attributes list'!$BF$2,'Attributes list'!BF44,IF($B$1='Attributes list'!$BJ$2,'Attributes list'!BJ44,"Select Product Category in START tab to see attributes"))))))))))))))))</f>
        <v>Select Product Category in START tab to see attributes</v>
      </c>
      <c r="B43" s="2"/>
    </row>
    <row r="44" spans="1:2">
      <c r="A44" s="2" t="str">
        <f>IF($B$1='Attributes list'!$B$2,'Attributes list'!B45,IF($B$1='Attributes list'!$F$2,'Attributes list'!F45,IF($B$1='Attributes list'!$J$2,'Attributes list'!J45,IF($B$1='Attributes list'!$N$2,'Attributes list'!N45,IF($B$1='Attributes list'!$R$2,'Attributes list'!R45,IF($B$1='Attributes list'!$V$2,'Attributes list'!V45,IF($B$1='Attributes list'!$Z$2,'Attributes list'!Z45,IF($B$1='Attributes list'!$AD$2,'Attributes list'!AD45,IF($B$1='Attributes list'!$AH$2,'Attributes list'!AH45,IF($B$1='Attributes list'!$AL$2,'Attributes list'!AL45,IF($B$1='Attributes list'!$AP$2,'Attributes list'!AP45,IF($B$1='Attributes list'!$AT$2,'Attributes list'!AT45,IF($B$1='Attributes list'!$AX$2,'Attributes list'!AX45,IF($B$1='Attributes list'!$BB$2,'Attributes list'!BB45,IF($B$1='Attributes list'!$BF$2,'Attributes list'!BF45,IF($B$1='Attributes list'!$BJ$2,'Attributes list'!BJ45,"Select Product Category in START tab to see attributes"))))))))))))))))</f>
        <v>Select Product Category in START tab to see attributes</v>
      </c>
      <c r="B44" s="2"/>
    </row>
    <row r="45" spans="1:2">
      <c r="A45" s="2" t="str">
        <f>IF($B$1='Attributes list'!$B$2,'Attributes list'!B46,IF($B$1='Attributes list'!$F$2,'Attributes list'!F46,IF($B$1='Attributes list'!$J$2,'Attributes list'!J46,IF($B$1='Attributes list'!$N$2,'Attributes list'!N46,IF($B$1='Attributes list'!$R$2,'Attributes list'!R46,IF($B$1='Attributes list'!$V$2,'Attributes list'!V46,IF($B$1='Attributes list'!$Z$2,'Attributes list'!Z46,IF($B$1='Attributes list'!$AD$2,'Attributes list'!AD46,IF($B$1='Attributes list'!$AH$2,'Attributes list'!AH46,IF($B$1='Attributes list'!$AL$2,'Attributes list'!AL46,IF($B$1='Attributes list'!$AP$2,'Attributes list'!AP46,IF($B$1='Attributes list'!$AT$2,'Attributes list'!AT46,IF($B$1='Attributes list'!$AX$2,'Attributes list'!AX46,IF($B$1='Attributes list'!$BB$2,'Attributes list'!BB46,IF($B$1='Attributes list'!$BF$2,'Attributes list'!BF46,IF($B$1='Attributes list'!$BJ$2,'Attributes list'!BJ46,"Select Product Category in START tab to see attributes"))))))))))))))))</f>
        <v>Select Product Category in START tab to see attributes</v>
      </c>
      <c r="B45" s="2"/>
    </row>
    <row r="46" spans="1:2">
      <c r="A46" s="2" t="str">
        <f>IF($B$1='Attributes list'!$B$2,'Attributes list'!B47,IF($B$1='Attributes list'!$F$2,'Attributes list'!F47,IF($B$1='Attributes list'!$J$2,'Attributes list'!J47,IF($B$1='Attributes list'!$N$2,'Attributes list'!N47,IF($B$1='Attributes list'!$R$2,'Attributes list'!R47,IF($B$1='Attributes list'!$V$2,'Attributes list'!V47,IF($B$1='Attributes list'!$Z$2,'Attributes list'!Z47,IF($B$1='Attributes list'!$AD$2,'Attributes list'!AD47,IF($B$1='Attributes list'!$AH$2,'Attributes list'!AH47,IF($B$1='Attributes list'!$AL$2,'Attributes list'!AL47,IF($B$1='Attributes list'!$AP$2,'Attributes list'!AP47,IF($B$1='Attributes list'!$AT$2,'Attributes list'!AT47,IF($B$1='Attributes list'!$AX$2,'Attributes list'!AX47,IF($B$1='Attributes list'!$BB$2,'Attributes list'!BB47,IF($B$1='Attributes list'!$BF$2,'Attributes list'!BF47,IF($B$1='Attributes list'!$BJ$2,'Attributes list'!BJ47,"Select Product Category in START tab to see attributes"))))))))))))))))</f>
        <v>Select Product Category in START tab to see attributes</v>
      </c>
      <c r="B46" s="2"/>
    </row>
    <row r="47" spans="1:2">
      <c r="A47" s="2" t="str">
        <f>IF($B$1='Attributes list'!$B$2,'Attributes list'!B48,IF($B$1='Attributes list'!$F$2,'Attributes list'!F48,IF($B$1='Attributes list'!$J$2,'Attributes list'!J48,IF($B$1='Attributes list'!$N$2,'Attributes list'!N48,IF($B$1='Attributes list'!$R$2,'Attributes list'!R48,IF($B$1='Attributes list'!$V$2,'Attributes list'!V48,IF($B$1='Attributes list'!$Z$2,'Attributes list'!Z48,IF($B$1='Attributes list'!$AD$2,'Attributes list'!AD48,IF($B$1='Attributes list'!$AH$2,'Attributes list'!AH48,IF($B$1='Attributes list'!$AL$2,'Attributes list'!AL48,IF($B$1='Attributes list'!$AP$2,'Attributes list'!AP48,IF($B$1='Attributes list'!$AT$2,'Attributes list'!AT48,IF($B$1='Attributes list'!$AX$2,'Attributes list'!AX48,IF($B$1='Attributes list'!$BB$2,'Attributes list'!BB48,IF($B$1='Attributes list'!$BF$2,'Attributes list'!BF48,IF($B$1='Attributes list'!$BJ$2,'Attributes list'!BJ48,"Select Product Category in START tab to see attributes"))))))))))))))))</f>
        <v>Select Product Category in START tab to see attributes</v>
      </c>
      <c r="B47" s="2"/>
    </row>
    <row r="48" spans="1:2">
      <c r="A48" s="2" t="str">
        <f>IF($B$1='Attributes list'!$B$2,'Attributes list'!B49,IF($B$1='Attributes list'!$F$2,'Attributes list'!F49,IF($B$1='Attributes list'!$J$2,'Attributes list'!J49,IF($B$1='Attributes list'!$N$2,'Attributes list'!N49,IF($B$1='Attributes list'!$R$2,'Attributes list'!R49,IF($B$1='Attributes list'!$V$2,'Attributes list'!V49,IF($B$1='Attributes list'!$Z$2,'Attributes list'!Z49,IF($B$1='Attributes list'!$AD$2,'Attributes list'!AD49,IF($B$1='Attributes list'!$AH$2,'Attributes list'!AH49,IF($B$1='Attributes list'!$AL$2,'Attributes list'!AL49,IF($B$1='Attributes list'!$AP$2,'Attributes list'!AP49,IF($B$1='Attributes list'!$AT$2,'Attributes list'!AT49,IF($B$1='Attributes list'!$AX$2,'Attributes list'!AX49,IF($B$1='Attributes list'!$BB$2,'Attributes list'!BB49,IF($B$1='Attributes list'!$BF$2,'Attributes list'!BF49,IF($B$1='Attributes list'!$BJ$2,'Attributes list'!BJ49,"Select Product Category in START tab to see attributes"))))))))))))))))</f>
        <v>Select Product Category in START tab to see attributes</v>
      </c>
      <c r="B48" s="2"/>
    </row>
    <row r="49" spans="1:2">
      <c r="A49" s="2" t="str">
        <f>IF($B$1='Attributes list'!$B$2,'Attributes list'!B50,IF($B$1='Attributes list'!$F$2,'Attributes list'!F50,IF($B$1='Attributes list'!$J$2,'Attributes list'!J50,IF($B$1='Attributes list'!$N$2,'Attributes list'!N50,IF($B$1='Attributes list'!$R$2,'Attributes list'!R50,IF($B$1='Attributes list'!$V$2,'Attributes list'!V50,IF($B$1='Attributes list'!$Z$2,'Attributes list'!Z50,IF($B$1='Attributes list'!$AD$2,'Attributes list'!AD50,IF($B$1='Attributes list'!$AH$2,'Attributes list'!AH50,IF($B$1='Attributes list'!$AL$2,'Attributes list'!AL50,IF($B$1='Attributes list'!$AP$2,'Attributes list'!AP50,IF($B$1='Attributes list'!$AT$2,'Attributes list'!AT50,IF($B$1='Attributes list'!$AX$2,'Attributes list'!AX50,IF($B$1='Attributes list'!$BB$2,'Attributes list'!BB50,IF($B$1='Attributes list'!$BF$2,'Attributes list'!BF50,IF($B$1='Attributes list'!$BJ$2,'Attributes list'!BJ50,"Select Product Category in START tab to see attributes"))))))))))))))))</f>
        <v>Select Product Category in START tab to see attributes</v>
      </c>
      <c r="B49" s="2"/>
    </row>
    <row r="50" spans="1:2">
      <c r="A50" s="2" t="str">
        <f>IF($B$1='Attributes list'!$B$2,'Attributes list'!B51,IF($B$1='Attributes list'!$F$2,'Attributes list'!F51,IF($B$1='Attributes list'!$J$2,'Attributes list'!J51,IF($B$1='Attributes list'!$N$2,'Attributes list'!N51,IF($B$1='Attributes list'!$R$2,'Attributes list'!R51,IF($B$1='Attributes list'!$V$2,'Attributes list'!V51,IF($B$1='Attributes list'!$Z$2,'Attributes list'!Z51,IF($B$1='Attributes list'!$AD$2,'Attributes list'!AD51,IF($B$1='Attributes list'!$AH$2,'Attributes list'!AH51,IF($B$1='Attributes list'!$AL$2,'Attributes list'!AL51,IF($B$1='Attributes list'!$AP$2,'Attributes list'!AP51,IF($B$1='Attributes list'!$AT$2,'Attributes list'!AT51,IF($B$1='Attributes list'!$AX$2,'Attributes list'!AX51,IF($B$1='Attributes list'!$BB$2,'Attributes list'!BB51,IF($B$1='Attributes list'!$BF$2,'Attributes list'!BF51,IF($B$1='Attributes list'!$BJ$2,'Attributes list'!BJ51,"Select Product Category in START tab to see attributes"))))))))))))))))</f>
        <v>Select Product Category in START tab to see attributes</v>
      </c>
      <c r="B50" s="2"/>
    </row>
    <row r="51" spans="1:2">
      <c r="A51" s="2" t="str">
        <f>IF($B$1='Attributes list'!$B$2,'Attributes list'!B52,IF($B$1='Attributes list'!$F$2,'Attributes list'!F52,IF($B$1='Attributes list'!$J$2,'Attributes list'!J52,IF($B$1='Attributes list'!$N$2,'Attributes list'!N52,IF($B$1='Attributes list'!$R$2,'Attributes list'!R52,IF($B$1='Attributes list'!$V$2,'Attributes list'!V52,IF($B$1='Attributes list'!$Z$2,'Attributes list'!Z52,IF($B$1='Attributes list'!$AD$2,'Attributes list'!AD52,IF($B$1='Attributes list'!$AH$2,'Attributes list'!AH52,IF($B$1='Attributes list'!$AL$2,'Attributes list'!AL52,IF($B$1='Attributes list'!$AP$2,'Attributes list'!AP52,IF($B$1='Attributes list'!$AT$2,'Attributes list'!AT52,IF($B$1='Attributes list'!$AX$2,'Attributes list'!AX52,IF($B$1='Attributes list'!$BB$2,'Attributes list'!BB52,IF($B$1='Attributes list'!$BF$2,'Attributes list'!BF52,IF($B$1='Attributes list'!$BJ$2,'Attributes list'!BJ52,"Select Product Category in START tab to see attributes"))))))))))))))))</f>
        <v>Select Product Category in START tab to see attributes</v>
      </c>
      <c r="B51" s="2"/>
    </row>
    <row r="52" spans="1:2">
      <c r="A52" s="2" t="str">
        <f>IF($B$1='Attributes list'!$B$2,'Attributes list'!B53,IF($B$1='Attributes list'!$F$2,'Attributes list'!F53,IF($B$1='Attributes list'!$J$2,'Attributes list'!J53,IF($B$1='Attributes list'!$N$2,'Attributes list'!N53,IF($B$1='Attributes list'!$R$2,'Attributes list'!R53,IF($B$1='Attributes list'!$V$2,'Attributes list'!V53,IF($B$1='Attributes list'!$Z$2,'Attributes list'!Z53,IF($B$1='Attributes list'!$AD$2,'Attributes list'!AD53,IF($B$1='Attributes list'!$AH$2,'Attributes list'!AH53,IF($B$1='Attributes list'!$AL$2,'Attributes list'!AL53,IF($B$1='Attributes list'!$AP$2,'Attributes list'!AP53,IF($B$1='Attributes list'!$AT$2,'Attributes list'!AT53,IF($B$1='Attributes list'!$AX$2,'Attributes list'!AX53,IF($B$1='Attributes list'!$BB$2,'Attributes list'!BB53,IF($B$1='Attributes list'!$BF$2,'Attributes list'!BF53,IF($B$1='Attributes list'!$BJ$2,'Attributes list'!BJ53,"Select Product Category in START tab to see attributes"))))))))))))))))</f>
        <v>Select Product Category in START tab to see attributes</v>
      </c>
      <c r="B52" s="2"/>
    </row>
    <row r="53" spans="1:2">
      <c r="A53" s="2" t="str">
        <f>IF($B$1='Attributes list'!$B$2,'Attributes list'!B54,IF($B$1='Attributes list'!$F$2,'Attributes list'!F54,IF($B$1='Attributes list'!$J$2,'Attributes list'!J54,IF($B$1='Attributes list'!$N$2,'Attributes list'!N54,IF($B$1='Attributes list'!$R$2,'Attributes list'!R54,IF($B$1='Attributes list'!$V$2,'Attributes list'!V54,IF($B$1='Attributes list'!$Z$2,'Attributes list'!Z54,IF($B$1='Attributes list'!$AD$2,'Attributes list'!AD54,IF($B$1='Attributes list'!$AH$2,'Attributes list'!AH54,IF($B$1='Attributes list'!$AL$2,'Attributes list'!AL54,IF($B$1='Attributes list'!$AP$2,'Attributes list'!AP54,IF($B$1='Attributes list'!$AT$2,'Attributes list'!AT54,IF($B$1='Attributes list'!$AX$2,'Attributes list'!AX54,IF($B$1='Attributes list'!$BB$2,'Attributes list'!BB54,IF($B$1='Attributes list'!$BF$2,'Attributes list'!BF54,IF($B$1='Attributes list'!$BJ$2,'Attributes list'!BJ54,"Select Product Category in START tab to see attributes"))))))))))))))))</f>
        <v>Select Product Category in START tab to see attributes</v>
      </c>
      <c r="B53" s="2"/>
    </row>
    <row r="54" spans="1:2">
      <c r="A54" s="2" t="str">
        <f>IF($B$1='Attributes list'!$B$2,'Attributes list'!B55,IF($B$1='Attributes list'!$F$2,'Attributes list'!F55,IF($B$1='Attributes list'!$J$2,'Attributes list'!J55,IF($B$1='Attributes list'!$N$2,'Attributes list'!N55,IF($B$1='Attributes list'!$R$2,'Attributes list'!R55,IF($B$1='Attributes list'!$V$2,'Attributes list'!V55,IF($B$1='Attributes list'!$Z$2,'Attributes list'!Z55,IF($B$1='Attributes list'!$AD$2,'Attributes list'!AD55,IF($B$1='Attributes list'!$AH$2,'Attributes list'!AH55,IF($B$1='Attributes list'!$AL$2,'Attributes list'!AL55,IF($B$1='Attributes list'!$AP$2,'Attributes list'!AP55,IF($B$1='Attributes list'!$AT$2,'Attributes list'!AT55,IF($B$1='Attributes list'!$AX$2,'Attributes list'!AX55,IF($B$1='Attributes list'!$BB$2,'Attributes list'!BB55,IF($B$1='Attributes list'!$BF$2,'Attributes list'!BF55,IF($B$1='Attributes list'!$BJ$2,'Attributes list'!BJ55,"Select Product Category in START tab to see attributes"))))))))))))))))</f>
        <v>Select Product Category in START tab to see attributes</v>
      </c>
      <c r="B54" s="2"/>
    </row>
    <row r="55" spans="1:2">
      <c r="A55" s="2" t="str">
        <f>IF($B$1='Attributes list'!$B$2,'Attributes list'!B56,IF($B$1='Attributes list'!$F$2,'Attributes list'!F56,IF($B$1='Attributes list'!$J$2,'Attributes list'!J56,IF($B$1='Attributes list'!$N$2,'Attributes list'!N56,IF($B$1='Attributes list'!$R$2,'Attributes list'!R56,IF($B$1='Attributes list'!$V$2,'Attributes list'!V56,IF($B$1='Attributes list'!$Z$2,'Attributes list'!Z56,IF($B$1='Attributes list'!$AD$2,'Attributes list'!AD56,IF($B$1='Attributes list'!$AH$2,'Attributes list'!AH56,IF($B$1='Attributes list'!$AL$2,'Attributes list'!AL56,IF($B$1='Attributes list'!$AP$2,'Attributes list'!AP56,IF($B$1='Attributes list'!$AT$2,'Attributes list'!AT56,IF($B$1='Attributes list'!$AX$2,'Attributes list'!AX56,IF($B$1='Attributes list'!$BB$2,'Attributes list'!BB56,IF($B$1='Attributes list'!$BF$2,'Attributes list'!BF56,IF($B$1='Attributes list'!$BJ$2,'Attributes list'!BJ56,"Select Product Category in START tab to see attributes"))))))))))))))))</f>
        <v>Select Product Category in START tab to see attributes</v>
      </c>
      <c r="B55" s="2"/>
    </row>
    <row r="56" spans="1:2">
      <c r="A56" s="2" t="str">
        <f>IF($B$1='Attributes list'!$B$2,'Attributes list'!B57,IF($B$1='Attributes list'!$F$2,'Attributes list'!F57,IF($B$1='Attributes list'!$J$2,'Attributes list'!J57,IF($B$1='Attributes list'!$N$2,'Attributes list'!N57,IF($B$1='Attributes list'!$R$2,'Attributes list'!R57,IF($B$1='Attributes list'!$V$2,'Attributes list'!V57,IF($B$1='Attributes list'!$Z$2,'Attributes list'!Z57,IF($B$1='Attributes list'!$AD$2,'Attributes list'!AD57,IF($B$1='Attributes list'!$AH$2,'Attributes list'!AH57,IF($B$1='Attributes list'!$AL$2,'Attributes list'!AL57,IF($B$1='Attributes list'!$AP$2,'Attributes list'!AP57,IF($B$1='Attributes list'!$AT$2,'Attributes list'!AT57,IF($B$1='Attributes list'!$AX$2,'Attributes list'!AX57,IF($B$1='Attributes list'!$BB$2,'Attributes list'!BB57,IF($B$1='Attributes list'!$BF$2,'Attributes list'!BF57,IF($B$1='Attributes list'!$BJ$2,'Attributes list'!BJ57,"Select Product Category in START tab to see attributes"))))))))))))))))</f>
        <v>Select Product Category in START tab to see attributes</v>
      </c>
      <c r="B56" s="2"/>
    </row>
    <row r="57" spans="1:2">
      <c r="A57" s="2" t="str">
        <f>IF($B$1='Attributes list'!$B$2,'Attributes list'!B58,IF($B$1='Attributes list'!$F$2,'Attributes list'!F58,IF($B$1='Attributes list'!$J$2,'Attributes list'!J58,IF($B$1='Attributes list'!$N$2,'Attributes list'!N58,IF($B$1='Attributes list'!$R$2,'Attributes list'!R58,IF($B$1='Attributes list'!$V$2,'Attributes list'!V58,IF($B$1='Attributes list'!$Z$2,'Attributes list'!Z58,IF($B$1='Attributes list'!$AD$2,'Attributes list'!AD58,IF($B$1='Attributes list'!$AH$2,'Attributes list'!AH58,IF($B$1='Attributes list'!$AL$2,'Attributes list'!AL58,IF($B$1='Attributes list'!$AP$2,'Attributes list'!AP58,IF($B$1='Attributes list'!$AT$2,'Attributes list'!AT58,IF($B$1='Attributes list'!$AX$2,'Attributes list'!AX58,IF($B$1='Attributes list'!$BB$2,'Attributes list'!BB58,IF($B$1='Attributes list'!$BF$2,'Attributes list'!BF58,IF($B$1='Attributes list'!$BJ$2,'Attributes list'!BJ58,"Select Product Category in START tab to see attributes"))))))))))))))))</f>
        <v>Select Product Category in START tab to see attributes</v>
      </c>
      <c r="B57" s="2"/>
    </row>
    <row r="58" spans="1:2">
      <c r="A58" s="2" t="str">
        <f>IF($B$1='Attributes list'!$B$2,'Attributes list'!B59,IF($B$1='Attributes list'!$F$2,'Attributes list'!F59,IF($B$1='Attributes list'!$J$2,'Attributes list'!J59,IF($B$1='Attributes list'!$N$2,'Attributes list'!N59,IF($B$1='Attributes list'!$R$2,'Attributes list'!R59,IF($B$1='Attributes list'!$V$2,'Attributes list'!V59,IF($B$1='Attributes list'!$Z$2,'Attributes list'!Z59,IF($B$1='Attributes list'!$AD$2,'Attributes list'!AD59,IF($B$1='Attributes list'!$AH$2,'Attributes list'!AH59,IF($B$1='Attributes list'!$AL$2,'Attributes list'!AL59,IF($B$1='Attributes list'!$AP$2,'Attributes list'!AP59,IF($B$1='Attributes list'!$AT$2,'Attributes list'!AT59,IF($B$1='Attributes list'!$AX$2,'Attributes list'!AX59,IF($B$1='Attributes list'!$BB$2,'Attributes list'!BB59,IF($B$1='Attributes list'!$BF$2,'Attributes list'!BF59,IF($B$1='Attributes list'!$BJ$2,'Attributes list'!BJ59,"Select Product Category in START tab to see attributes"))))))))))))))))</f>
        <v>Select Product Category in START tab to see attributes</v>
      </c>
      <c r="B58" s="2"/>
    </row>
    <row r="59" spans="1:2">
      <c r="A59" s="2" t="str">
        <f>IF($B$1='Attributes list'!$B$2,'Attributes list'!B60,IF($B$1='Attributes list'!$F$2,'Attributes list'!F60,IF($B$1='Attributes list'!$J$2,'Attributes list'!J60,IF($B$1='Attributes list'!$N$2,'Attributes list'!N60,IF($B$1='Attributes list'!$R$2,'Attributes list'!R60,IF($B$1='Attributes list'!$V$2,'Attributes list'!V60,IF($B$1='Attributes list'!$Z$2,'Attributes list'!Z60,IF($B$1='Attributes list'!$AD$2,'Attributes list'!AD60,IF($B$1='Attributes list'!$AH$2,'Attributes list'!AH60,IF($B$1='Attributes list'!$AL$2,'Attributes list'!AL60,IF($B$1='Attributes list'!$AP$2,'Attributes list'!AP60,IF($B$1='Attributes list'!$AT$2,'Attributes list'!AT60,IF($B$1='Attributes list'!$AX$2,'Attributes list'!AX60,IF($B$1='Attributes list'!$BB$2,'Attributes list'!BB60,IF($B$1='Attributes list'!$BF$2,'Attributes list'!BF60,IF($B$1='Attributes list'!$BJ$2,'Attributes list'!BJ60,"Select Product Category in START tab to see attributes"))))))))))))))))</f>
        <v>Select Product Category in START tab to see attributes</v>
      </c>
      <c r="B59" s="2"/>
    </row>
    <row r="60" spans="1:2">
      <c r="A60" s="2" t="str">
        <f>IF($B$1='Attributes list'!$B$2,'Attributes list'!B61,IF($B$1='Attributes list'!$F$2,'Attributes list'!F61,IF($B$1='Attributes list'!$J$2,'Attributes list'!J61,IF($B$1='Attributes list'!$N$2,'Attributes list'!N61,IF($B$1='Attributes list'!$R$2,'Attributes list'!R61,IF($B$1='Attributes list'!$V$2,'Attributes list'!V61,IF($B$1='Attributes list'!$Z$2,'Attributes list'!Z61,IF($B$1='Attributes list'!$AD$2,'Attributes list'!AD61,IF($B$1='Attributes list'!$AH$2,'Attributes list'!AH61,IF($B$1='Attributes list'!$AL$2,'Attributes list'!AL61,IF($B$1='Attributes list'!$AP$2,'Attributes list'!AP61,IF($B$1='Attributes list'!$AT$2,'Attributes list'!AT61,IF($B$1='Attributes list'!$AX$2,'Attributes list'!AX61,IF($B$1='Attributes list'!$BB$2,'Attributes list'!BB61,IF($B$1='Attributes list'!$BF$2,'Attributes list'!BF61,IF($B$1='Attributes list'!$BJ$2,'Attributes list'!BJ61,"Select Product Category in START tab to see attributes"))))))))))))))))</f>
        <v>Select Product Category in START tab to see attributes</v>
      </c>
      <c r="B60" s="2"/>
    </row>
    <row r="61" spans="1:2">
      <c r="A61" s="2" t="str">
        <f>IF($B$1='Attributes list'!$B$2,'Attributes list'!B62,IF($B$1='Attributes list'!$F$2,'Attributes list'!F62,IF($B$1='Attributes list'!$J$2,'Attributes list'!J62,IF($B$1='Attributes list'!$N$2,'Attributes list'!N62,IF($B$1='Attributes list'!$R$2,'Attributes list'!R62,IF($B$1='Attributes list'!$V$2,'Attributes list'!V62,IF($B$1='Attributes list'!$Z$2,'Attributes list'!Z62,IF($B$1='Attributes list'!$AD$2,'Attributes list'!AD62,IF($B$1='Attributes list'!$AH$2,'Attributes list'!AH62,IF($B$1='Attributes list'!$AL$2,'Attributes list'!AL62,IF($B$1='Attributes list'!$AP$2,'Attributes list'!AP62,IF($B$1='Attributes list'!$AT$2,'Attributes list'!AT62,IF($B$1='Attributes list'!$AX$2,'Attributes list'!AX62,IF($B$1='Attributes list'!$BB$2,'Attributes list'!BB62,IF($B$1='Attributes list'!$BF$2,'Attributes list'!BF62,IF($B$1='Attributes list'!$BJ$2,'Attributes list'!BJ62,"Select Product Category in START tab to see attributes"))))))))))))))))</f>
        <v>Select Product Category in START tab to see attributes</v>
      </c>
      <c r="B61" s="2"/>
    </row>
    <row r="62" spans="1:2">
      <c r="A62" s="2" t="str">
        <f>IF($B$1='Attributes list'!$B$2,'Attributes list'!B63,IF($B$1='Attributes list'!$F$2,'Attributes list'!F63,IF($B$1='Attributes list'!$J$2,'Attributes list'!J63,IF($B$1='Attributes list'!$N$2,'Attributes list'!N63,IF($B$1='Attributes list'!$R$2,'Attributes list'!R63,IF($B$1='Attributes list'!$V$2,'Attributes list'!V63,IF($B$1='Attributes list'!$Z$2,'Attributes list'!Z63,IF($B$1='Attributes list'!$AD$2,'Attributes list'!AD63,IF($B$1='Attributes list'!$AH$2,'Attributes list'!AH63,IF($B$1='Attributes list'!$AL$2,'Attributes list'!AL63,IF($B$1='Attributes list'!$AP$2,'Attributes list'!AP63,IF($B$1='Attributes list'!$AT$2,'Attributes list'!AT63,IF($B$1='Attributes list'!$AX$2,'Attributes list'!AX63,IF($B$1='Attributes list'!$BB$2,'Attributes list'!BB63,IF($B$1='Attributes list'!$BF$2,'Attributes list'!BF63,IF($B$1='Attributes list'!$BJ$2,'Attributes list'!BJ63,"Select Product Category in START tab to see attributes"))))))))))))))))</f>
        <v>Select Product Category in START tab to see attributes</v>
      </c>
      <c r="B62" s="2"/>
    </row>
    <row r="63" spans="1:2">
      <c r="A63" s="2" t="str">
        <f>IF($B$1='Attributes list'!$B$2,'Attributes list'!B64,IF($B$1='Attributes list'!$F$2,'Attributes list'!F64,IF($B$1='Attributes list'!$J$2,'Attributes list'!J64,IF($B$1='Attributes list'!$N$2,'Attributes list'!N64,IF($B$1='Attributes list'!$R$2,'Attributes list'!R64,IF($B$1='Attributes list'!$V$2,'Attributes list'!V64,IF($B$1='Attributes list'!$Z$2,'Attributes list'!Z64,IF($B$1='Attributes list'!$AD$2,'Attributes list'!AD64,IF($B$1='Attributes list'!$AH$2,'Attributes list'!AH64,IF($B$1='Attributes list'!$AL$2,'Attributes list'!AL64,IF($B$1='Attributes list'!$AP$2,'Attributes list'!AP64,IF($B$1='Attributes list'!$AT$2,'Attributes list'!AT64,IF($B$1='Attributes list'!$AX$2,'Attributes list'!AX64,IF($B$1='Attributes list'!$BB$2,'Attributes list'!BB64,IF($B$1='Attributes list'!$BF$2,'Attributes list'!BF64,IF($B$1='Attributes list'!$BJ$2,'Attributes list'!BJ64,"Select Product Category in START tab to see attributes"))))))))))))))))</f>
        <v>Select Product Category in START tab to see attributes</v>
      </c>
      <c r="B63" s="2"/>
    </row>
    <row r="64" spans="1:2">
      <c r="A64" s="2" t="str">
        <f>IF($B$1='Attributes list'!$B$2,'Attributes list'!B65,IF($B$1='Attributes list'!$F$2,'Attributes list'!F65,IF($B$1='Attributes list'!$J$2,'Attributes list'!J65,IF($B$1='Attributes list'!$N$2,'Attributes list'!N65,IF($B$1='Attributes list'!$R$2,'Attributes list'!R65,IF($B$1='Attributes list'!$V$2,'Attributes list'!V65,IF($B$1='Attributes list'!$Z$2,'Attributes list'!Z65,IF($B$1='Attributes list'!$AD$2,'Attributes list'!AD65,IF($B$1='Attributes list'!$AH$2,'Attributes list'!AH65,IF($B$1='Attributes list'!$AL$2,'Attributes list'!AL65,IF($B$1='Attributes list'!$AP$2,'Attributes list'!AP65,IF($B$1='Attributes list'!$AT$2,'Attributes list'!AT65,IF($B$1='Attributes list'!$AX$2,'Attributes list'!AX65,IF($B$1='Attributes list'!$BB$2,'Attributes list'!BB65,IF($B$1='Attributes list'!$BF$2,'Attributes list'!BF65,IF($B$1='Attributes list'!$BJ$2,'Attributes list'!BJ65,"Select Product Category in START tab to see attributes"))))))))))))))))</f>
        <v>Select Product Category in START tab to see attributes</v>
      </c>
      <c r="B64" s="2"/>
    </row>
    <row r="65" spans="1:2">
      <c r="A65" s="2" t="str">
        <f>IF($B$1='Attributes list'!$B$2,'Attributes list'!B66,IF($B$1='Attributes list'!$F$2,'Attributes list'!F66,IF($B$1='Attributes list'!$J$2,'Attributes list'!J66,IF($B$1='Attributes list'!$N$2,'Attributes list'!N66,IF($B$1='Attributes list'!$R$2,'Attributes list'!R66,IF($B$1='Attributes list'!$V$2,'Attributes list'!V66,IF($B$1='Attributes list'!$Z$2,'Attributes list'!Z66,IF($B$1='Attributes list'!$AD$2,'Attributes list'!AD66,IF($B$1='Attributes list'!$AH$2,'Attributes list'!AH66,IF($B$1='Attributes list'!$AL$2,'Attributes list'!AL66,IF($B$1='Attributes list'!$AP$2,'Attributes list'!AP66,IF($B$1='Attributes list'!$AT$2,'Attributes list'!AT66,IF($B$1='Attributes list'!$AX$2,'Attributes list'!AX66,IF($B$1='Attributes list'!$BB$2,'Attributes list'!BB66,IF($B$1='Attributes list'!$BF$2,'Attributes list'!BF66,IF($B$1='Attributes list'!$BJ$2,'Attributes list'!BJ66,"Select Product Category in START tab to see attributes"))))))))))))))))</f>
        <v>Select Product Category in START tab to see attributes</v>
      </c>
      <c r="B65" s="2"/>
    </row>
    <row r="66" spans="1:2">
      <c r="A66" s="2" t="str">
        <f>IF($B$1='Attributes list'!$B$2,'Attributes list'!B67,IF($B$1='Attributes list'!$F$2,'Attributes list'!F67,IF($B$1='Attributes list'!$J$2,'Attributes list'!J67,IF($B$1='Attributes list'!$N$2,'Attributes list'!N67,IF($B$1='Attributes list'!$R$2,'Attributes list'!R67,IF($B$1='Attributes list'!$V$2,'Attributes list'!V67,IF($B$1='Attributes list'!$Z$2,'Attributes list'!Z67,IF($B$1='Attributes list'!$AD$2,'Attributes list'!AD67,IF($B$1='Attributes list'!$AH$2,'Attributes list'!AH67,IF($B$1='Attributes list'!$AL$2,'Attributes list'!AL67,IF($B$1='Attributes list'!$AP$2,'Attributes list'!AP67,IF($B$1='Attributes list'!$AT$2,'Attributes list'!AT67,IF($B$1='Attributes list'!$AX$2,'Attributes list'!AX67,IF($B$1='Attributes list'!$BB$2,'Attributes list'!BB67,IF($B$1='Attributes list'!$BF$2,'Attributes list'!BF67,IF($B$1='Attributes list'!$BJ$2,'Attributes list'!BJ67,"Select Product Category in START tab to see attributes"))))))))))))))))</f>
        <v>Select Product Category in START tab to see attributes</v>
      </c>
      <c r="B66" s="2"/>
    </row>
    <row r="67" spans="1:2">
      <c r="A67" s="2" t="str">
        <f>IF($B$1='Attributes list'!$B$2,'Attributes list'!B68,IF($B$1='Attributes list'!$F$2,'Attributes list'!F68,IF($B$1='Attributes list'!$J$2,'Attributes list'!J68,IF($B$1='Attributes list'!$N$2,'Attributes list'!N68,IF($B$1='Attributes list'!$R$2,'Attributes list'!R68,IF($B$1='Attributes list'!$V$2,'Attributes list'!V68,IF($B$1='Attributes list'!$Z$2,'Attributes list'!Z68,IF($B$1='Attributes list'!$AD$2,'Attributes list'!AD68,IF($B$1='Attributes list'!$AH$2,'Attributes list'!AH68,IF($B$1='Attributes list'!$AL$2,'Attributes list'!AL68,IF($B$1='Attributes list'!$AP$2,'Attributes list'!AP68,IF($B$1='Attributes list'!$AT$2,'Attributes list'!AT68,IF($B$1='Attributes list'!$AX$2,'Attributes list'!AX68,IF($B$1='Attributes list'!$BB$2,'Attributes list'!BB68,IF($B$1='Attributes list'!$BF$2,'Attributes list'!BF68,IF($B$1='Attributes list'!$BJ$2,'Attributes list'!BJ68,"Select Product Category in START tab to see attributes"))))))))))))))))</f>
        <v>Select Product Category in START tab to see attributes</v>
      </c>
      <c r="B67" s="2"/>
    </row>
    <row r="68" spans="1:2">
      <c r="A68" s="2" t="str">
        <f>IF($B$1='Attributes list'!$B$2,'Attributes list'!B69,IF($B$1='Attributes list'!$F$2,'Attributes list'!F69,IF($B$1='Attributes list'!$J$2,'Attributes list'!J69,IF($B$1='Attributes list'!$N$2,'Attributes list'!N69,IF($B$1='Attributes list'!$R$2,'Attributes list'!R69,IF($B$1='Attributes list'!$V$2,'Attributes list'!V69,IF($B$1='Attributes list'!$Z$2,'Attributes list'!Z69,IF($B$1='Attributes list'!$AD$2,'Attributes list'!AD69,IF($B$1='Attributes list'!$AH$2,'Attributes list'!AH69,IF($B$1='Attributes list'!$AL$2,'Attributes list'!AL69,IF($B$1='Attributes list'!$AP$2,'Attributes list'!AP69,IF($B$1='Attributes list'!$AT$2,'Attributes list'!AT69,IF($B$1='Attributes list'!$AX$2,'Attributes list'!AX69,IF($B$1='Attributes list'!$BB$2,'Attributes list'!BB69,IF($B$1='Attributes list'!$BF$2,'Attributes list'!BF69,IF($B$1='Attributes list'!$BJ$2,'Attributes list'!BJ69,"Select Product Category in START tab to see attributes"))))))))))))))))</f>
        <v>Select Product Category in START tab to see attributes</v>
      </c>
      <c r="B68" s="2"/>
    </row>
    <row r="69" spans="1:2">
      <c r="A69" s="2" t="str">
        <f>IF($B$1='Attributes list'!$B$2,'Attributes list'!B70,IF($B$1='Attributes list'!$F$2,'Attributes list'!F70,IF($B$1='Attributes list'!$J$2,'Attributes list'!J70,IF($B$1='Attributes list'!$N$2,'Attributes list'!N70,IF($B$1='Attributes list'!$R$2,'Attributes list'!R70,IF($B$1='Attributes list'!$V$2,'Attributes list'!V70,IF($B$1='Attributes list'!$Z$2,'Attributes list'!Z70,IF($B$1='Attributes list'!$AD$2,'Attributes list'!AD70,IF($B$1='Attributes list'!$AH$2,'Attributes list'!AH70,IF($B$1='Attributes list'!$AL$2,'Attributes list'!AL70,IF($B$1='Attributes list'!$AP$2,'Attributes list'!AP70,IF($B$1='Attributes list'!$AT$2,'Attributes list'!AT70,IF($B$1='Attributes list'!$AX$2,'Attributes list'!AX70,IF($B$1='Attributes list'!$BB$2,'Attributes list'!BB70,IF($B$1='Attributes list'!$BF$2,'Attributes list'!BF70,IF($B$1='Attributes list'!$BJ$2,'Attributes list'!BJ70,"Select Product Category in START tab to see attributes"))))))))))))))))</f>
        <v>Select Product Category in START tab to see attributes</v>
      </c>
      <c r="B69" s="2"/>
    </row>
    <row r="70" spans="1:2">
      <c r="A70" s="2" t="str">
        <f>IF($B$1='Attributes list'!$B$2,'Attributes list'!B71,IF($B$1='Attributes list'!$F$2,'Attributes list'!F71,IF($B$1='Attributes list'!$J$2,'Attributes list'!J71,IF($B$1='Attributes list'!$N$2,'Attributes list'!N71,IF($B$1='Attributes list'!$R$2,'Attributes list'!R71,IF($B$1='Attributes list'!$V$2,'Attributes list'!V71,IF($B$1='Attributes list'!$Z$2,'Attributes list'!Z71,IF($B$1='Attributes list'!$AD$2,'Attributes list'!AD71,IF($B$1='Attributes list'!$AH$2,'Attributes list'!AH71,IF($B$1='Attributes list'!$AL$2,'Attributes list'!AL71,IF($B$1='Attributes list'!$AP$2,'Attributes list'!AP71,IF($B$1='Attributes list'!$AT$2,'Attributes list'!AT71,IF($B$1='Attributes list'!$AX$2,'Attributes list'!AX71,IF($B$1='Attributes list'!$BB$2,'Attributes list'!BB71,IF($B$1='Attributes list'!$BF$2,'Attributes list'!BF71,IF($B$1='Attributes list'!$BJ$2,'Attributes list'!BJ71,"Select Product Category in START tab to see attributes"))))))))))))))))</f>
        <v>Select Product Category in START tab to see attributes</v>
      </c>
      <c r="B70" s="2"/>
    </row>
    <row r="71" spans="1:2">
      <c r="A71" s="2" t="str">
        <f>IF($B$1='Attributes list'!$B$2,'Attributes list'!B72,IF($B$1='Attributes list'!$F$2,'Attributes list'!F72,IF($B$1='Attributes list'!$J$2,'Attributes list'!J72,IF($B$1='Attributes list'!$N$2,'Attributes list'!N72,IF($B$1='Attributes list'!$R$2,'Attributes list'!R72,IF($B$1='Attributes list'!$V$2,'Attributes list'!V72,IF($B$1='Attributes list'!$Z$2,'Attributes list'!Z72,IF($B$1='Attributes list'!$AD$2,'Attributes list'!AD72,IF($B$1='Attributes list'!$AH$2,'Attributes list'!AH72,IF($B$1='Attributes list'!$AL$2,'Attributes list'!AL72,IF($B$1='Attributes list'!$AP$2,'Attributes list'!AP72,IF($B$1='Attributes list'!$AT$2,'Attributes list'!AT72,IF($B$1='Attributes list'!$AX$2,'Attributes list'!AX72,IF($B$1='Attributes list'!$BB$2,'Attributes list'!BB72,IF($B$1='Attributes list'!$BF$2,'Attributes list'!BF72,IF($B$1='Attributes list'!$BJ$2,'Attributes list'!BJ72,"Select Product Category in START tab to see attributes"))))))))))))))))</f>
        <v>Select Product Category in START tab to see attributes</v>
      </c>
      <c r="B71" s="2"/>
    </row>
    <row r="72" spans="1:2">
      <c r="A72" s="2" t="str">
        <f>IF($B$1='Attributes list'!$B$2,'Attributes list'!B73,IF($B$1='Attributes list'!$F$2,'Attributes list'!F73,IF($B$1='Attributes list'!$J$2,'Attributes list'!J73,IF($B$1='Attributes list'!$N$2,'Attributes list'!N73,IF($B$1='Attributes list'!$R$2,'Attributes list'!R73,IF($B$1='Attributes list'!$V$2,'Attributes list'!V73,IF($B$1='Attributes list'!$Z$2,'Attributes list'!Z73,IF($B$1='Attributes list'!$AD$2,'Attributes list'!AD73,IF($B$1='Attributes list'!$AH$2,'Attributes list'!AH73,IF($B$1='Attributes list'!$AL$2,'Attributes list'!AL73,IF($B$1='Attributes list'!$AP$2,'Attributes list'!AP73,IF($B$1='Attributes list'!$AT$2,'Attributes list'!AT73,IF($B$1='Attributes list'!$AX$2,'Attributes list'!AX73,IF($B$1='Attributes list'!$BB$2,'Attributes list'!BB73,IF($B$1='Attributes list'!$BF$2,'Attributes list'!BF73,IF($B$1='Attributes list'!$BJ$2,'Attributes list'!BJ73,"Select Product Category in START tab to see attributes"))))))))))))))))</f>
        <v>Select Product Category in START tab to see attributes</v>
      </c>
      <c r="B72" s="2"/>
    </row>
    <row r="73" spans="1:2">
      <c r="A73" s="2" t="str">
        <f>IF($B$1='Attributes list'!$B$2,'Attributes list'!B74,IF($B$1='Attributes list'!$F$2,'Attributes list'!F74,IF($B$1='Attributes list'!$J$2,'Attributes list'!J74,IF($B$1='Attributes list'!$N$2,'Attributes list'!N74,IF($B$1='Attributes list'!$R$2,'Attributes list'!R74,IF($B$1='Attributes list'!$V$2,'Attributes list'!V74,IF($B$1='Attributes list'!$Z$2,'Attributes list'!Z74,IF($B$1='Attributes list'!$AD$2,'Attributes list'!AD74,IF($B$1='Attributes list'!$AH$2,'Attributes list'!AH74,IF($B$1='Attributes list'!$AL$2,'Attributes list'!AL74,IF($B$1='Attributes list'!$AP$2,'Attributes list'!AP74,IF($B$1='Attributes list'!$AT$2,'Attributes list'!AT74,IF($B$1='Attributes list'!$AX$2,'Attributes list'!AX74,IF($B$1='Attributes list'!$BB$2,'Attributes list'!BB74,IF($B$1='Attributes list'!$BF$2,'Attributes list'!BF74,IF($B$1='Attributes list'!$BJ$2,'Attributes list'!BJ74,"Select Product Category in START tab to see attributes"))))))))))))))))</f>
        <v>Select Product Category in START tab to see attributes</v>
      </c>
      <c r="B73" s="2"/>
    </row>
    <row r="74" spans="1:2">
      <c r="A74" s="2" t="str">
        <f>IF($B$1='Attributes list'!$B$2,'Attributes list'!B75,IF($B$1='Attributes list'!$F$2,'Attributes list'!F75,IF($B$1='Attributes list'!$J$2,'Attributes list'!J75,IF($B$1='Attributes list'!$N$2,'Attributes list'!N75,IF($B$1='Attributes list'!$R$2,'Attributes list'!R75,IF($B$1='Attributes list'!$V$2,'Attributes list'!V75,IF($B$1='Attributes list'!$Z$2,'Attributes list'!Z75,IF($B$1='Attributes list'!$AD$2,'Attributes list'!AD75,IF($B$1='Attributes list'!$AH$2,'Attributes list'!AH75,IF($B$1='Attributes list'!$AL$2,'Attributes list'!AL75,IF($B$1='Attributes list'!$AP$2,'Attributes list'!AP75,IF($B$1='Attributes list'!$AT$2,'Attributes list'!AT75,IF($B$1='Attributes list'!$AX$2,'Attributes list'!AX75,IF($B$1='Attributes list'!$BB$2,'Attributes list'!BB75,IF($B$1='Attributes list'!$BF$2,'Attributes list'!BF75,IF($B$1='Attributes list'!$BJ$2,'Attributes list'!BJ75,"Select Product Category in START tab to see attributes"))))))))))))))))</f>
        <v>Select Product Category in START tab to see attributes</v>
      </c>
      <c r="B74" s="2"/>
    </row>
    <row r="75" spans="1:2">
      <c r="A75" s="2" t="str">
        <f>IF($B$1='Attributes list'!$B$2,'Attributes list'!B76,IF($B$1='Attributes list'!$F$2,'Attributes list'!F76,IF($B$1='Attributes list'!$J$2,'Attributes list'!J76,IF($B$1='Attributes list'!$N$2,'Attributes list'!N76,IF($B$1='Attributes list'!$R$2,'Attributes list'!R76,IF($B$1='Attributes list'!$V$2,'Attributes list'!V76,IF($B$1='Attributes list'!$Z$2,'Attributes list'!Z76,IF($B$1='Attributes list'!$AD$2,'Attributes list'!AD76,IF($B$1='Attributes list'!$AH$2,'Attributes list'!AH76,IF($B$1='Attributes list'!$AL$2,'Attributes list'!AL76,IF($B$1='Attributes list'!$AP$2,'Attributes list'!AP76,IF($B$1='Attributes list'!$AT$2,'Attributes list'!AT76,IF($B$1='Attributes list'!$AX$2,'Attributes list'!AX76,IF($B$1='Attributes list'!$BB$2,'Attributes list'!BB76,IF($B$1='Attributes list'!$BF$2,'Attributes list'!BF76,IF($B$1='Attributes list'!$BJ$2,'Attributes list'!BJ76,"Select Product Category in START tab to see attributes"))))))))))))))))</f>
        <v>Select Product Category in START tab to see attributes</v>
      </c>
      <c r="B75" s="2"/>
    </row>
    <row r="76" spans="1:2">
      <c r="A76" s="2" t="str">
        <f>IF($B$1='Attributes list'!$B$2,'Attributes list'!B77,IF($B$1='Attributes list'!$F$2,'Attributes list'!F77,IF($B$1='Attributes list'!$J$2,'Attributes list'!J77,IF($B$1='Attributes list'!$N$2,'Attributes list'!N77,IF($B$1='Attributes list'!$R$2,'Attributes list'!R77,IF($B$1='Attributes list'!$V$2,'Attributes list'!V77,IF($B$1='Attributes list'!$Z$2,'Attributes list'!Z77,IF($B$1='Attributes list'!$AD$2,'Attributes list'!AD77,IF($B$1='Attributes list'!$AH$2,'Attributes list'!AH77,IF($B$1='Attributes list'!$AL$2,'Attributes list'!AL77,IF($B$1='Attributes list'!$AP$2,'Attributes list'!AP77,IF($B$1='Attributes list'!$AT$2,'Attributes list'!AT77,IF($B$1='Attributes list'!$AX$2,'Attributes list'!AX77,IF($B$1='Attributes list'!$BB$2,'Attributes list'!BB77,IF($B$1='Attributes list'!$BF$2,'Attributes list'!BF77,IF($B$1='Attributes list'!$BJ$2,'Attributes list'!BJ77,"Select Product Category in START tab to see attributes"))))))))))))))))</f>
        <v>Select Product Category in START tab to see attributes</v>
      </c>
      <c r="B76" s="2"/>
    </row>
    <row r="77" spans="1:2">
      <c r="A77" s="2" t="str">
        <f>IF($B$1='Attributes list'!$B$2,'Attributes list'!B78,IF($B$1='Attributes list'!$F$2,'Attributes list'!F78,IF($B$1='Attributes list'!$J$2,'Attributes list'!J78,IF($B$1='Attributes list'!$N$2,'Attributes list'!N78,IF($B$1='Attributes list'!$R$2,'Attributes list'!R78,IF($B$1='Attributes list'!$V$2,'Attributes list'!V78,IF($B$1='Attributes list'!$Z$2,'Attributes list'!Z78,IF($B$1='Attributes list'!$AD$2,'Attributes list'!AD78,IF($B$1='Attributes list'!$AH$2,'Attributes list'!AH78,IF($B$1='Attributes list'!$AL$2,'Attributes list'!AL78,IF($B$1='Attributes list'!$AP$2,'Attributes list'!AP78,IF($B$1='Attributes list'!$AT$2,'Attributes list'!AT78,IF($B$1='Attributes list'!$AX$2,'Attributes list'!AX78,IF($B$1='Attributes list'!$BB$2,'Attributes list'!BB78,IF($B$1='Attributes list'!$BF$2,'Attributes list'!BF78,IF($B$1='Attributes list'!$BJ$2,'Attributes list'!BJ78,"Select Product Category in START tab to see attributes"))))))))))))))))</f>
        <v>Select Product Category in START tab to see attributes</v>
      </c>
      <c r="B77" s="2"/>
    </row>
    <row r="78" spans="1:2">
      <c r="A78" s="2" t="str">
        <f>IF($B$1='Attributes list'!$B$2,'Attributes list'!B79,IF($B$1='Attributes list'!$F$2,'Attributes list'!F79,IF($B$1='Attributes list'!$J$2,'Attributes list'!J79,IF($B$1='Attributes list'!$N$2,'Attributes list'!N79,IF($B$1='Attributes list'!$R$2,'Attributes list'!R79,IF($B$1='Attributes list'!$V$2,'Attributes list'!V79,IF($B$1='Attributes list'!$Z$2,'Attributes list'!Z79,IF($B$1='Attributes list'!$AD$2,'Attributes list'!AD79,IF($B$1='Attributes list'!$AH$2,'Attributes list'!AH79,IF($B$1='Attributes list'!$AL$2,'Attributes list'!AL79,IF($B$1='Attributes list'!$AP$2,'Attributes list'!AP79,IF($B$1='Attributes list'!$AT$2,'Attributes list'!AT79,IF($B$1='Attributes list'!$AX$2,'Attributes list'!AX79,IF($B$1='Attributes list'!$BB$2,'Attributes list'!BB79,IF($B$1='Attributes list'!$BF$2,'Attributes list'!BF79,IF($B$1='Attributes list'!$BJ$2,'Attributes list'!BJ79,"Select Product Category in START tab to see attributes"))))))))))))))))</f>
        <v>Select Product Category in START tab to see attributes</v>
      </c>
      <c r="B78" s="2"/>
    </row>
    <row r="79" spans="1:2">
      <c r="A79" s="2" t="str">
        <f>IF($B$1='Attributes list'!$B$2,'Attributes list'!B80,IF($B$1='Attributes list'!$F$2,'Attributes list'!F80,IF($B$1='Attributes list'!$J$2,'Attributes list'!J80,IF($B$1='Attributes list'!$N$2,'Attributes list'!N80,IF($B$1='Attributes list'!$R$2,'Attributes list'!R80,IF($B$1='Attributes list'!$V$2,'Attributes list'!V80,IF($B$1='Attributes list'!$Z$2,'Attributes list'!Z80,IF($B$1='Attributes list'!$AD$2,'Attributes list'!AD80,IF($B$1='Attributes list'!$AH$2,'Attributes list'!AH80,IF($B$1='Attributes list'!$AL$2,'Attributes list'!AL80,IF($B$1='Attributes list'!$AP$2,'Attributes list'!AP80,IF($B$1='Attributes list'!$AT$2,'Attributes list'!AT80,IF($B$1='Attributes list'!$AX$2,'Attributes list'!AX80,IF($B$1='Attributes list'!$BB$2,'Attributes list'!BB80,IF($B$1='Attributes list'!$BF$2,'Attributes list'!BF80,IF($B$1='Attributes list'!$BJ$2,'Attributes list'!BJ80,"Select Product Category in START tab to see attributes"))))))))))))))))</f>
        <v>Select Product Category in START tab to see attributes</v>
      </c>
      <c r="B79" s="2"/>
    </row>
    <row r="80" spans="1:2">
      <c r="A80" s="2" t="str">
        <f>IF($B$1='Attributes list'!$B$2,'Attributes list'!B81,IF($B$1='Attributes list'!$F$2,'Attributes list'!F81,IF($B$1='Attributes list'!$J$2,'Attributes list'!J81,IF($B$1='Attributes list'!$N$2,'Attributes list'!N81,IF($B$1='Attributes list'!$R$2,'Attributes list'!R81,IF($B$1='Attributes list'!$V$2,'Attributes list'!V81,IF($B$1='Attributes list'!$Z$2,'Attributes list'!Z81,IF($B$1='Attributes list'!$AD$2,'Attributes list'!AD81,IF($B$1='Attributes list'!$AH$2,'Attributes list'!AH81,IF($B$1='Attributes list'!$AL$2,'Attributes list'!AL81,IF($B$1='Attributes list'!$AP$2,'Attributes list'!AP81,IF($B$1='Attributes list'!$AT$2,'Attributes list'!AT81,IF($B$1='Attributes list'!$AX$2,'Attributes list'!AX81,IF($B$1='Attributes list'!$BB$2,'Attributes list'!BB81,IF($B$1='Attributes list'!$BF$2,'Attributes list'!BF81,IF($B$1='Attributes list'!$BJ$2,'Attributes list'!BJ81,"Select Product Category in START tab to see attributes"))))))))))))))))</f>
        <v>Select Product Category in START tab to see attributes</v>
      </c>
      <c r="B80" s="2"/>
    </row>
    <row r="81" spans="1:2">
      <c r="A81" s="2" t="str">
        <f>IF($B$1='Attributes list'!$B$2,'Attributes list'!B82,IF($B$1='Attributes list'!$F$2,'Attributes list'!F82,IF($B$1='Attributes list'!$J$2,'Attributes list'!J82,IF($B$1='Attributes list'!$N$2,'Attributes list'!N82,IF($B$1='Attributes list'!$R$2,'Attributes list'!R82,IF($B$1='Attributes list'!$V$2,'Attributes list'!V82,IF($B$1='Attributes list'!$Z$2,'Attributes list'!Z82,IF($B$1='Attributes list'!$AD$2,'Attributes list'!AD82,IF($B$1='Attributes list'!$AH$2,'Attributes list'!AH82,IF($B$1='Attributes list'!$AL$2,'Attributes list'!AL82,IF($B$1='Attributes list'!$AP$2,'Attributes list'!AP82,IF($B$1='Attributes list'!$AT$2,'Attributes list'!AT82,IF($B$1='Attributes list'!$AX$2,'Attributes list'!AX82,IF($B$1='Attributes list'!$BB$2,'Attributes list'!BB82,IF($B$1='Attributes list'!$BF$2,'Attributes list'!BF82,IF($B$1='Attributes list'!$BJ$2,'Attributes list'!BJ82,"Select Product Category in START tab to see attributes"))))))))))))))))</f>
        <v>Select Product Category in START tab to see attributes</v>
      </c>
      <c r="B81" s="2"/>
    </row>
    <row r="82" spans="1:2">
      <c r="A82" s="2" t="str">
        <f>IF($B$1='Attributes list'!$B$2,'Attributes list'!B83,IF($B$1='Attributes list'!$F$2,'Attributes list'!F83,IF($B$1='Attributes list'!$J$2,'Attributes list'!J83,IF($B$1='Attributes list'!$N$2,'Attributes list'!N83,IF($B$1='Attributes list'!$R$2,'Attributes list'!R83,IF($B$1='Attributes list'!$V$2,'Attributes list'!V83,IF($B$1='Attributes list'!$Z$2,'Attributes list'!Z83,IF($B$1='Attributes list'!$AD$2,'Attributes list'!AD83,IF($B$1='Attributes list'!$AH$2,'Attributes list'!AH83,IF($B$1='Attributes list'!$AL$2,'Attributes list'!AL83,IF($B$1='Attributes list'!$AP$2,'Attributes list'!AP83,IF($B$1='Attributes list'!$AT$2,'Attributes list'!AT83,IF($B$1='Attributes list'!$AX$2,'Attributes list'!AX83,IF($B$1='Attributes list'!$BB$2,'Attributes list'!BB83,IF($B$1='Attributes list'!$BF$2,'Attributes list'!BF83,IF($B$1='Attributes list'!$BJ$2,'Attributes list'!BJ83,"Select Product Category in START tab to see attributes"))))))))))))))))</f>
        <v>Select Product Category in START tab to see attributes</v>
      </c>
      <c r="B82" s="2"/>
    </row>
    <row r="83" spans="1:2">
      <c r="A83" s="2" t="str">
        <f>IF($B$1='Attributes list'!$B$2,'Attributes list'!B84,IF($B$1='Attributes list'!$F$2,'Attributes list'!F84,IF($B$1='Attributes list'!$J$2,'Attributes list'!J84,IF($B$1='Attributes list'!$N$2,'Attributes list'!N84,IF($B$1='Attributes list'!$R$2,'Attributes list'!R84,IF($B$1='Attributes list'!$V$2,'Attributes list'!V84,IF($B$1='Attributes list'!$Z$2,'Attributes list'!Z84,IF($B$1='Attributes list'!$AD$2,'Attributes list'!AD84,IF($B$1='Attributes list'!$AH$2,'Attributes list'!AH84,IF($B$1='Attributes list'!$AL$2,'Attributes list'!AL84,IF($B$1='Attributes list'!$AP$2,'Attributes list'!AP84,IF($B$1='Attributes list'!$AT$2,'Attributes list'!AT84,IF($B$1='Attributes list'!$AX$2,'Attributes list'!AX84,IF($B$1='Attributes list'!$BB$2,'Attributes list'!BB84,IF($B$1='Attributes list'!$BF$2,'Attributes list'!BF84,IF($B$1='Attributes list'!$BJ$2,'Attributes list'!BJ84,"Select Product Category in START tab to see attributes"))))))))))))))))</f>
        <v>Select Product Category in START tab to see attributes</v>
      </c>
      <c r="B83" s="2"/>
    </row>
    <row r="84" spans="1:2">
      <c r="A84" s="2" t="str">
        <f>IF($B$1='Attributes list'!$B$2,'Attributes list'!B85,IF($B$1='Attributes list'!$F$2,'Attributes list'!F85,IF($B$1='Attributes list'!$J$2,'Attributes list'!J85,IF($B$1='Attributes list'!$N$2,'Attributes list'!N85,IF($B$1='Attributes list'!$R$2,'Attributes list'!R85,IF($B$1='Attributes list'!$V$2,'Attributes list'!V85,IF($B$1='Attributes list'!$Z$2,'Attributes list'!Z85,IF($B$1='Attributes list'!$AD$2,'Attributes list'!AD85,IF($B$1='Attributes list'!$AH$2,'Attributes list'!AH85,IF($B$1='Attributes list'!$AL$2,'Attributes list'!AL85,IF($B$1='Attributes list'!$AP$2,'Attributes list'!AP85,IF($B$1='Attributes list'!$AT$2,'Attributes list'!AT85,IF($B$1='Attributes list'!$AX$2,'Attributes list'!AX85,IF($B$1='Attributes list'!$BB$2,'Attributes list'!BB85,IF($B$1='Attributes list'!$BF$2,'Attributes list'!BF85,IF($B$1='Attributes list'!$BJ$2,'Attributes list'!BJ85,"Select Product Category in START tab to see attributes"))))))))))))))))</f>
        <v>Select Product Category in START tab to see attributes</v>
      </c>
      <c r="B84" s="2"/>
    </row>
    <row r="85" spans="1:2">
      <c r="A85" s="2" t="str">
        <f>IF($B$1='Attributes list'!$B$2,'Attributes list'!B86,IF($B$1='Attributes list'!$F$2,'Attributes list'!F86,IF($B$1='Attributes list'!$J$2,'Attributes list'!J86,IF($B$1='Attributes list'!$N$2,'Attributes list'!N86,IF($B$1='Attributes list'!$R$2,'Attributes list'!R86,IF($B$1='Attributes list'!$V$2,'Attributes list'!V86,IF($B$1='Attributes list'!$Z$2,'Attributes list'!Z86,IF($B$1='Attributes list'!$AD$2,'Attributes list'!AD86,IF($B$1='Attributes list'!$AH$2,'Attributes list'!AH86,IF($B$1='Attributes list'!$AL$2,'Attributes list'!AL86,IF($B$1='Attributes list'!$AP$2,'Attributes list'!AP86,IF($B$1='Attributes list'!$AT$2,'Attributes list'!AT86,IF($B$1='Attributes list'!$AX$2,'Attributes list'!AX86,IF($B$1='Attributes list'!$BB$2,'Attributes list'!BB86,IF($B$1='Attributes list'!$BF$2,'Attributes list'!BF86,IF($B$1='Attributes list'!$BJ$2,'Attributes list'!BJ86,"Select Product Category in START tab to see attributes"))))))))))))))))</f>
        <v>Select Product Category in START tab to see attributes</v>
      </c>
      <c r="B85"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R800"/>
  <sheetViews>
    <sheetView topLeftCell="DE1" workbookViewId="0">
      <selection activeCell="DI20" sqref="DI20"/>
    </sheetView>
  </sheetViews>
  <sheetFormatPr defaultColWidth="9.140625" defaultRowHeight="15"/>
  <cols>
    <col min="1" max="48" width="7.85546875" style="4" customWidth="1"/>
    <col min="49" max="49" width="21.85546875" style="57" customWidth="1"/>
    <col min="50" max="50" width="22.140625" style="57" customWidth="1"/>
    <col min="51" max="51" width="19.85546875" style="57" customWidth="1"/>
    <col min="52" max="83" width="7.85546875" style="4" customWidth="1"/>
    <col min="84" max="90" width="10.7109375" style="4" customWidth="1"/>
    <col min="91" max="91" width="10.7109375" customWidth="1"/>
    <col min="92" max="94" width="10.7109375" style="4" customWidth="1"/>
    <col min="95" max="95" width="10.7109375" customWidth="1"/>
    <col min="96" max="100" width="10.7109375" style="4" customWidth="1"/>
    <col min="101" max="106" width="10.7109375" style="57" customWidth="1"/>
    <col min="107" max="111" width="23.85546875" style="57" customWidth="1"/>
    <col min="112" max="112" width="46.28515625" style="57" bestFit="1" customWidth="1"/>
    <col min="113" max="129" width="10.7109375" style="57" customWidth="1"/>
    <col min="130" max="144" width="10.7109375" customWidth="1"/>
    <col min="145" max="145" width="19.85546875" customWidth="1"/>
    <col min="146" max="147" width="10.7109375" customWidth="1"/>
    <col min="148" max="148" width="36.140625" bestFit="1" customWidth="1"/>
    <col min="149" max="149" width="20.85546875" customWidth="1"/>
    <col min="150" max="240" width="10.7109375" customWidth="1"/>
  </cols>
  <sheetData>
    <row r="1" spans="1:148" ht="45">
      <c r="A1" s="22" t="str">
        <f>'VENDOR INFORMATION'!I13</f>
        <v>English (default)</v>
      </c>
      <c r="B1"/>
      <c r="C1" s="22" t="str">
        <f>'VENDOR INFORMATION'!I13</f>
        <v>English (default)</v>
      </c>
      <c r="D1" s="11" t="s">
        <v>230</v>
      </c>
      <c r="E1" s="11" t="s">
        <v>231</v>
      </c>
      <c r="F1" s="11" t="s">
        <v>232</v>
      </c>
      <c r="G1" s="22" t="str">
        <f>'VENDOR INFORMATION'!I13</f>
        <v>English (default)</v>
      </c>
      <c r="H1" s="11" t="s">
        <v>230</v>
      </c>
      <c r="I1" s="11" t="s">
        <v>231</v>
      </c>
      <c r="J1" s="11" t="s">
        <v>232</v>
      </c>
      <c r="K1"/>
      <c r="L1"/>
      <c r="M1" s="22" t="str">
        <f>'VENDOR INFORMATION'!I13</f>
        <v>English (default)</v>
      </c>
      <c r="N1" s="11" t="s">
        <v>230</v>
      </c>
      <c r="O1" s="11" t="s">
        <v>231</v>
      </c>
      <c r="P1" s="11" t="s">
        <v>232</v>
      </c>
      <c r="Q1" s="22" t="str">
        <f>'VENDOR INFORMATION'!I13</f>
        <v>English (default)</v>
      </c>
      <c r="R1" s="11" t="s">
        <v>230</v>
      </c>
      <c r="S1" s="11" t="s">
        <v>231</v>
      </c>
      <c r="T1" s="11" t="s">
        <v>232</v>
      </c>
      <c r="U1" s="22" t="str">
        <f>'VENDOR INFORMATION'!I13</f>
        <v>English (default)</v>
      </c>
      <c r="V1" s="11" t="s">
        <v>230</v>
      </c>
      <c r="W1" s="11" t="s">
        <v>231</v>
      </c>
      <c r="X1" s="11" t="s">
        <v>232</v>
      </c>
      <c r="Y1" s="22" t="str">
        <f>CONCATENATE('VENDOR INFORMATION'!$B$13,'VENDOR INFORMATION'!$I$13)</f>
        <v>ItalyEnglish (default)</v>
      </c>
      <c r="Z1" s="11" t="s">
        <v>1106</v>
      </c>
      <c r="AA1" s="11" t="s">
        <v>1107</v>
      </c>
      <c r="AB1" s="11" t="s">
        <v>1108</v>
      </c>
      <c r="AC1" s="11" t="s">
        <v>1109</v>
      </c>
      <c r="AD1" s="11" t="s">
        <v>1110</v>
      </c>
      <c r="AE1" s="22" t="str">
        <f>CONCATENATE('VENDOR INFORMATION'!$B$13,'VENDOR INFORMATION'!$I$13)</f>
        <v>ItalyEnglish (default)</v>
      </c>
      <c r="AF1" s="11" t="s">
        <v>1106</v>
      </c>
      <c r="AG1" s="11" t="s">
        <v>1107</v>
      </c>
      <c r="AH1" s="11" t="s">
        <v>1108</v>
      </c>
      <c r="AI1" s="11" t="s">
        <v>1109</v>
      </c>
      <c r="AJ1" s="11" t="s">
        <v>1110</v>
      </c>
      <c r="AK1"/>
      <c r="AL1" s="22" t="str">
        <f>'VENDOR INFORMATION'!I13</f>
        <v>English (default)</v>
      </c>
      <c r="AM1" s="11" t="s">
        <v>230</v>
      </c>
      <c r="AN1" s="11" t="s">
        <v>231</v>
      </c>
      <c r="AO1" s="11" t="s">
        <v>232</v>
      </c>
      <c r="AP1"/>
      <c r="AQ1" s="22" t="str">
        <f>'VENDOR INFORMATION'!$I$13</f>
        <v>English (default)</v>
      </c>
      <c r="AR1" s="11" t="s">
        <v>230</v>
      </c>
      <c r="AS1" s="11" t="s">
        <v>231</v>
      </c>
      <c r="AT1" s="11" t="s">
        <v>232</v>
      </c>
      <c r="AU1"/>
      <c r="AV1" s="22" t="str">
        <f>'VENDOR INFORMATION'!$I$13</f>
        <v>English (default)</v>
      </c>
      <c r="AW1" s="58" t="s">
        <v>230</v>
      </c>
      <c r="AX1" s="58" t="s">
        <v>231</v>
      </c>
      <c r="AY1" s="58" t="s">
        <v>232</v>
      </c>
      <c r="AZ1" s="22" t="str">
        <f>'VENDOR INFORMATION'!$I$13</f>
        <v>English (default)</v>
      </c>
      <c r="BA1" s="11" t="s">
        <v>230</v>
      </c>
      <c r="BB1" s="11" t="s">
        <v>231</v>
      </c>
      <c r="BC1" s="11" t="s">
        <v>232</v>
      </c>
      <c r="BD1" s="22" t="str">
        <f>'VENDOR INFORMATION'!$I$13</f>
        <v>English (default)</v>
      </c>
      <c r="BE1" s="11" t="s">
        <v>230</v>
      </c>
      <c r="BF1" s="11" t="s">
        <v>231</v>
      </c>
      <c r="BG1" s="11" t="s">
        <v>232</v>
      </c>
      <c r="BH1" s="22" t="str">
        <f>'VENDOR INFORMATION'!$I$13</f>
        <v>English (default)</v>
      </c>
      <c r="BI1" s="11" t="s">
        <v>230</v>
      </c>
      <c r="BJ1" s="11" t="s">
        <v>231</v>
      </c>
      <c r="BK1" s="11" t="s">
        <v>232</v>
      </c>
      <c r="BM1" s="22" t="str">
        <f>'VENDOR INFORMATION'!B13</f>
        <v>Italy</v>
      </c>
      <c r="BN1" s="11" t="s">
        <v>193</v>
      </c>
      <c r="BO1" s="11" t="s">
        <v>117</v>
      </c>
      <c r="BP1" s="11" t="s">
        <v>101</v>
      </c>
      <c r="BQ1"/>
      <c r="BR1"/>
      <c r="BS1" s="22" t="str">
        <f>'VENDOR INFORMATION'!$I$13</f>
        <v>English (default)</v>
      </c>
      <c r="BT1" s="11" t="s">
        <v>230</v>
      </c>
      <c r="BU1" s="11" t="s">
        <v>231</v>
      </c>
      <c r="BV1" s="11" t="s">
        <v>232</v>
      </c>
      <c r="BW1"/>
      <c r="BX1" s="22" t="str">
        <f>CONCATENATE('VENDOR INFORMATION'!$B$13,'VENDOR INFORMATION'!$I$13)</f>
        <v>ItalyEnglish (default)</v>
      </c>
      <c r="BY1" s="11" t="s">
        <v>1106</v>
      </c>
      <c r="BZ1" s="11" t="s">
        <v>1107</v>
      </c>
      <c r="CA1" s="11" t="s">
        <v>1108</v>
      </c>
      <c r="CB1" s="11" t="s">
        <v>1109</v>
      </c>
      <c r="CC1" s="11" t="s">
        <v>1110</v>
      </c>
      <c r="CD1"/>
      <c r="CE1" s="22" t="str">
        <f>'VENDOR INFORMATION'!$I$13</f>
        <v>English (default)</v>
      </c>
      <c r="CF1" s="11" t="s">
        <v>230</v>
      </c>
      <c r="CG1" s="11" t="s">
        <v>231</v>
      </c>
      <c r="CH1" s="11" t="s">
        <v>232</v>
      </c>
      <c r="CI1" s="22" t="str">
        <f>'VENDOR INFORMATION'!$I$13</f>
        <v>English (default)</v>
      </c>
      <c r="CJ1" s="11" t="s">
        <v>230</v>
      </c>
      <c r="CK1" s="11" t="s">
        <v>231</v>
      </c>
      <c r="CL1" s="11" t="s">
        <v>232</v>
      </c>
      <c r="CM1" s="22" t="str">
        <f>'VENDOR INFORMATION'!$I$13</f>
        <v>English (default)</v>
      </c>
      <c r="CN1" s="11" t="s">
        <v>230</v>
      </c>
      <c r="CO1" s="11" t="s">
        <v>231</v>
      </c>
      <c r="CP1" s="11" t="s">
        <v>232</v>
      </c>
      <c r="CQ1" s="22" t="str">
        <f>'VENDOR INFORMATION'!$I$13</f>
        <v>English (default)</v>
      </c>
      <c r="CR1" s="22" t="str">
        <f>'VENDOR INFORMATION'!B13</f>
        <v>Italy</v>
      </c>
      <c r="CS1" s="11" t="s">
        <v>230</v>
      </c>
      <c r="CT1" s="11" t="s">
        <v>231</v>
      </c>
      <c r="CU1" s="11" t="s">
        <v>232</v>
      </c>
      <c r="CV1" s="22" t="str">
        <f>CONCATENATE('VENDOR INFORMATION'!$B$13,'VENDOR INFORMATION'!$I$13)</f>
        <v>ItalyEnglish (default)</v>
      </c>
      <c r="CW1" s="58" t="s">
        <v>1106</v>
      </c>
      <c r="CX1" s="58" t="s">
        <v>1107</v>
      </c>
      <c r="CY1" s="58" t="s">
        <v>1108</v>
      </c>
      <c r="CZ1" s="58" t="s">
        <v>1109</v>
      </c>
      <c r="DA1" s="58" t="s">
        <v>1110</v>
      </c>
      <c r="DB1" s="9" t="str">
        <f>CONCATENATE('VENDOR INFORMATION'!$B$13,'VENDOR INFORMATION'!$I$13)</f>
        <v>ItalyEnglish (default)</v>
      </c>
      <c r="DC1" s="58" t="s">
        <v>1106</v>
      </c>
      <c r="DD1" s="58" t="s">
        <v>1107</v>
      </c>
      <c r="DE1" s="58" t="s">
        <v>1108</v>
      </c>
      <c r="DF1" s="58" t="s">
        <v>1109</v>
      </c>
      <c r="DG1" s="58" t="s">
        <v>1110</v>
      </c>
      <c r="DH1" s="9" t="str">
        <f>CONCATENATE('VENDOR INFORMATION'!$B$13,'VENDOR INFORMATION'!$I$13)</f>
        <v>ItalyEnglish (default)</v>
      </c>
      <c r="DI1" s="58" t="s">
        <v>1106</v>
      </c>
      <c r="DJ1" s="58" t="s">
        <v>1107</v>
      </c>
      <c r="DK1" s="58" t="s">
        <v>1108</v>
      </c>
      <c r="DL1" s="58" t="s">
        <v>1109</v>
      </c>
      <c r="DM1" s="58" t="s">
        <v>1110</v>
      </c>
      <c r="DN1" s="9" t="str">
        <f>CONCATENATE('VENDOR INFORMATION'!$B$13,'VENDOR INFORMATION'!$I$13)</f>
        <v>ItalyEnglish (default)</v>
      </c>
      <c r="DO1" s="58" t="s">
        <v>1106</v>
      </c>
      <c r="DP1" s="58" t="s">
        <v>1107</v>
      </c>
      <c r="DQ1" s="58" t="s">
        <v>1108</v>
      </c>
      <c r="DR1" s="58" t="s">
        <v>1109</v>
      </c>
      <c r="DS1" s="58" t="s">
        <v>1110</v>
      </c>
      <c r="DT1" s="9" t="str">
        <f>CONCATENATE('VENDOR INFORMATION'!$B$13,'VENDOR INFORMATION'!$I$13)</f>
        <v>ItalyEnglish (default)</v>
      </c>
      <c r="DU1" s="58" t="s">
        <v>1106</v>
      </c>
      <c r="DV1" s="58" t="s">
        <v>1107</v>
      </c>
      <c r="DW1" s="58" t="s">
        <v>1108</v>
      </c>
      <c r="DX1" s="58" t="s">
        <v>1109</v>
      </c>
      <c r="DY1" s="58" t="s">
        <v>1110</v>
      </c>
      <c r="DZ1" s="22" t="str">
        <f>'VENDOR INFORMATION'!$I$13</f>
        <v>English (default)</v>
      </c>
      <c r="EA1" s="11" t="s">
        <v>230</v>
      </c>
      <c r="EB1" s="11" t="s">
        <v>231</v>
      </c>
      <c r="EC1" s="11" t="s">
        <v>232</v>
      </c>
      <c r="ED1" s="22" t="str">
        <f>'VENDOR INFORMATION'!$I$13</f>
        <v>English (default)</v>
      </c>
      <c r="EE1" s="11" t="s">
        <v>230</v>
      </c>
      <c r="EF1" s="11" t="s">
        <v>231</v>
      </c>
      <c r="EG1" s="11" t="s">
        <v>232</v>
      </c>
      <c r="EH1" s="9" t="str">
        <f>CONCATENATE('VENDOR INFORMATION'!$B$13,'VENDOR INFORMATION'!$I$13)</f>
        <v>ItalyEnglish (default)</v>
      </c>
      <c r="EI1" s="58" t="s">
        <v>1106</v>
      </c>
      <c r="EJ1" s="58" t="s">
        <v>1107</v>
      </c>
      <c r="EK1" s="58" t="s">
        <v>1108</v>
      </c>
      <c r="EL1" s="58" t="s">
        <v>1109</v>
      </c>
      <c r="EM1" s="58" t="s">
        <v>1110</v>
      </c>
      <c r="EN1" s="22" t="str">
        <f>'VENDOR INFORMATION'!$I$13</f>
        <v>English (default)</v>
      </c>
      <c r="EO1" s="11" t="s">
        <v>230</v>
      </c>
      <c r="EP1" s="11" t="s">
        <v>231</v>
      </c>
      <c r="EQ1" s="11" t="s">
        <v>232</v>
      </c>
    </row>
    <row r="2" spans="1:148">
      <c r="A2" s="7" t="s">
        <v>212</v>
      </c>
      <c r="B2" s="8" t="s">
        <v>8</v>
      </c>
      <c r="C2" s="14" t="str">
        <f>IF(C$1=D$1,D2,IF(C$1=E$1,E2,IF(C$1=F$1,F2)))</f>
        <v>Y/N</v>
      </c>
      <c r="D2" s="8" t="s">
        <v>9</v>
      </c>
      <c r="E2" s="8" t="s">
        <v>1539</v>
      </c>
      <c r="F2" s="8" t="s">
        <v>1540</v>
      </c>
      <c r="G2" s="14" t="str">
        <f>IF(G$1=H$1,H2,IF(G$1=I$1,I2,IF(G$1=J$1,J2)))</f>
        <v>Y/N</v>
      </c>
      <c r="H2" s="8" t="s">
        <v>9</v>
      </c>
      <c r="I2" s="8" t="s">
        <v>1539</v>
      </c>
      <c r="J2" s="8" t="s">
        <v>1540</v>
      </c>
      <c r="K2" s="8" t="s">
        <v>10</v>
      </c>
      <c r="L2" s="8" t="s">
        <v>11</v>
      </c>
      <c r="M2" s="14" t="str">
        <f>IF(M$1=N$1,N2,IF(M$1=O$1,O2,IF(M$1=P$1,P2)))</f>
        <v>Enclosed Battery</v>
      </c>
      <c r="N2" s="8" t="s">
        <v>681</v>
      </c>
      <c r="O2" s="8" t="s">
        <v>681</v>
      </c>
      <c r="P2" s="8" t="s">
        <v>681</v>
      </c>
      <c r="Q2" s="14" t="str">
        <f>IF(Q$1=R$1,R2,IF(Q$1=S$1,S2,IF(Q$1=T$1,T2)))</f>
        <v>Construction</v>
      </c>
      <c r="R2" s="8" t="s">
        <v>663</v>
      </c>
      <c r="S2" s="8" t="s">
        <v>663</v>
      </c>
      <c r="T2" s="8" t="s">
        <v>663</v>
      </c>
      <c r="U2" s="14" t="str">
        <f>IF(U$1=V$1,V2,IF(U$1=W$1,W2,IF(U$1=X$1,X2)))</f>
        <v>Lithium Battery Type</v>
      </c>
      <c r="V2" s="8" t="s">
        <v>675</v>
      </c>
      <c r="W2" s="8" t="s">
        <v>675</v>
      </c>
      <c r="X2" s="8" t="s">
        <v>675</v>
      </c>
      <c r="Y2" s="23" t="str">
        <f>IF(Y$1=Z$1,Z2,IF(Y$1=AA$1,AA2,IF(Y$1=AB$1,AB2,IF($Y$1=$AC$1,AC2,IF($Y$1=$AD$1,AD2,"")))))</f>
        <v>Italy</v>
      </c>
      <c r="Z2" s="11" t="s">
        <v>193</v>
      </c>
      <c r="AA2" s="11" t="s">
        <v>117</v>
      </c>
      <c r="AB2" s="11" t="s">
        <v>101</v>
      </c>
      <c r="AC2" s="11" t="s">
        <v>101</v>
      </c>
      <c r="AD2" s="11" t="s">
        <v>117</v>
      </c>
      <c r="AE2" s="23" t="str">
        <f>IF(AE$1=AF$1,AF2,IF(AE$1=AG$1,AG2,IF(AE$1=AH$1,AH2,IF($AE$1=$AI$1,AI2,IF($AE$1=$AJ$1,AJ2,"")))))</f>
        <v>WEEE</v>
      </c>
      <c r="AF2" s="8" t="s">
        <v>200</v>
      </c>
      <c r="AG2" s="8" t="s">
        <v>301</v>
      </c>
      <c r="AH2" s="8" t="s">
        <v>345</v>
      </c>
      <c r="AI2" s="8" t="s">
        <v>345</v>
      </c>
      <c r="AJ2" s="8" t="s">
        <v>345</v>
      </c>
      <c r="AK2" s="8" t="s">
        <v>13</v>
      </c>
      <c r="AL2" s="67" t="str">
        <f>IF(AL$1=AM$1,AM2,IF(AL$1=AN$1,AN2,IF(AL$1=AO$1,AO2)))</f>
        <v>Type of Expiry</v>
      </c>
      <c r="AM2" s="8" t="s">
        <v>14</v>
      </c>
      <c r="AN2" s="8" t="s">
        <v>304</v>
      </c>
      <c r="AO2" s="8"/>
      <c r="AP2" s="8" t="s">
        <v>222</v>
      </c>
      <c r="AQ2" s="14" t="str">
        <f>IF(AQ$1=AR$1,AR2,IF(AQ$1=AS$1,AS2,IF(AQ$1=AT$1,AT2,IF(AQ$1=#REF!,#REF!))))</f>
        <v>Battery Size</v>
      </c>
      <c r="AR2" s="8" t="s">
        <v>15</v>
      </c>
      <c r="AS2" s="8" t="s">
        <v>307</v>
      </c>
      <c r="AT2" s="8" t="s">
        <v>15</v>
      </c>
      <c r="AU2" s="8" t="s">
        <v>16</v>
      </c>
      <c r="AV2" s="14" t="str">
        <f>IF(AV$1=AW$1,AW2,IF(AV$1=AX$1,AX2,IF(AV$1=AY$1,AY2,IF(AV$1=#REF!,#REF!))))</f>
        <v>VAT Group</v>
      </c>
      <c r="AW2" s="329" t="s">
        <v>17</v>
      </c>
      <c r="AX2" s="329" t="s">
        <v>308</v>
      </c>
      <c r="AY2" s="329"/>
      <c r="AZ2" s="14" t="str">
        <f>IF(AZ$1=BA$1,BA2,IF(AZ$1=BB$1,BB2,IF(AZ$1=BC$1,BC2,IF(AZ$1=#REF!,#REF!))))</f>
        <v xml:space="preserve">Outer Packaging desc </v>
      </c>
      <c r="BA2" s="8" t="s">
        <v>18</v>
      </c>
      <c r="BB2" s="8" t="s">
        <v>18</v>
      </c>
      <c r="BC2" s="8" t="s">
        <v>18</v>
      </c>
      <c r="BD2" s="23" t="str">
        <f t="shared" ref="BD2:BD7" si="0">IF(BD$1=BE$1,BE2,IF(BD$1=BF$1,BF2,IF(BD$1=BG$1,BG2)))</f>
        <v>Material Construction</v>
      </c>
      <c r="BE2" s="8" t="s">
        <v>224</v>
      </c>
      <c r="BF2" s="8" t="s">
        <v>273</v>
      </c>
      <c r="BG2" s="8"/>
      <c r="BH2" s="23" t="str">
        <f t="shared" ref="BH2:BH9" si="1">IF(BH$1=BI$1,BI2,IF(BH$1=BJ$1,BJ2,IF(BH$1=BK$1,BK2)))</f>
        <v>Hazardous type</v>
      </c>
      <c r="BI2" s="8" t="s">
        <v>1450</v>
      </c>
      <c r="BJ2" s="8" t="s">
        <v>1450</v>
      </c>
      <c r="BK2" s="8" t="s">
        <v>1450</v>
      </c>
      <c r="BL2" s="5"/>
      <c r="BM2" s="14" t="str">
        <f>IF(BM$1=BN$1,BN2,IF(BM$1=BO$1,BO2,IF(BM$1=BP$1,BP2,"")))</f>
        <v>N/A</v>
      </c>
      <c r="BN2" s="8" t="s">
        <v>52</v>
      </c>
      <c r="BO2" s="8" t="s">
        <v>52</v>
      </c>
      <c r="BP2" s="8" t="s">
        <v>312</v>
      </c>
      <c r="BQ2" s="5" t="s">
        <v>19</v>
      </c>
      <c r="BR2" s="5" t="s">
        <v>20</v>
      </c>
      <c r="BS2" s="23" t="str">
        <f t="shared" ref="BS2:BS12" si="2">IF(BS$1=BT$1,BT2,IF(BS$1=BU$1,BU2,IF(BS$1=BV$1,BV2)))</f>
        <v>Material</v>
      </c>
      <c r="BT2" s="8" t="s">
        <v>195</v>
      </c>
      <c r="BU2" s="8" t="s">
        <v>320</v>
      </c>
      <c r="BV2" s="8" t="s">
        <v>194</v>
      </c>
      <c r="BW2" s="5" t="s">
        <v>21</v>
      </c>
      <c r="BX2" s="23" t="str">
        <f>IF(BX$1=BY$1,BY2,IF(BX$1=BZ$1,BZ2,IF(BX$1=CA$1,CA2,IF($Y$1=$AI$1,CB2,IF($Y$1=$AJ$1,CC2,"")))))</f>
        <v>Italy</v>
      </c>
      <c r="BY2" s="11" t="s">
        <v>193</v>
      </c>
      <c r="BZ2" s="11" t="s">
        <v>117</v>
      </c>
      <c r="CA2" s="11" t="s">
        <v>101</v>
      </c>
      <c r="CB2" s="11" t="s">
        <v>101</v>
      </c>
      <c r="CC2" s="11" t="s">
        <v>117</v>
      </c>
      <c r="CD2" s="5"/>
      <c r="CE2" s="23" t="str">
        <f t="shared" ref="CE2:CE8" si="3">IF(CE$1=CF$1,CF2,IF(CE$1=CG$1,CG2,IF(CE$1=CH$1,CH2)))</f>
        <v>Material</v>
      </c>
      <c r="CF2" s="8" t="s">
        <v>195</v>
      </c>
      <c r="CG2" s="8" t="s">
        <v>195</v>
      </c>
      <c r="CH2" s="8" t="s">
        <v>195</v>
      </c>
      <c r="CI2" s="23" t="str">
        <f t="shared" ref="CI2:CI8" si="4">IF(CI$1=CJ$1,CJ2,IF(CI$1=CK$1,CK2,IF(CI$1=CL$1,CL2)))</f>
        <v>Material</v>
      </c>
      <c r="CJ2" s="8" t="s">
        <v>195</v>
      </c>
      <c r="CK2" s="8" t="s">
        <v>195</v>
      </c>
      <c r="CL2" s="8" t="s">
        <v>195</v>
      </c>
      <c r="CM2" s="23" t="str">
        <f>IF(CM$1=CN$1,CN2,IF(CM$1=CO$1,CO2,IF(CM$1=CP$1,CP2)))</f>
        <v>Version</v>
      </c>
      <c r="CN2" s="8" t="s">
        <v>267</v>
      </c>
      <c r="CO2" s="8" t="s">
        <v>267</v>
      </c>
      <c r="CP2" s="8" t="s">
        <v>267</v>
      </c>
      <c r="CQ2" s="14" t="str">
        <f t="shared" ref="CQ2" si="5">IF(CQ$1=CS$1,CS2,IF(CQ$1=CT$1,CT2,IF(CQ$1=CU$1,CU2)))</f>
        <v>QVC Economic Role</v>
      </c>
      <c r="CR2" s="8" t="s">
        <v>1024</v>
      </c>
      <c r="CS2" s="8" t="s">
        <v>1024</v>
      </c>
      <c r="CT2" s="8" t="s">
        <v>1024</v>
      </c>
      <c r="CU2" s="8" t="s">
        <v>1024</v>
      </c>
      <c r="CV2" s="23" t="str">
        <f>IF(CV$1=CW$1,CW2,IF(CV$1=CX$1,CX2,IF(CV$1=CY$1,CY2,IF($Y$1=$AI$1,CZ2,IF($Y$1=$AJ$1,DA2,"")))))</f>
        <v>Italy</v>
      </c>
      <c r="CW2" s="58" t="s">
        <v>193</v>
      </c>
      <c r="CX2" s="58" t="s">
        <v>117</v>
      </c>
      <c r="CY2" s="58" t="s">
        <v>101</v>
      </c>
      <c r="CZ2" s="58" t="s">
        <v>101</v>
      </c>
      <c r="DA2" s="58" t="s">
        <v>117</v>
      </c>
      <c r="DB2" s="17" t="str">
        <f>IF(DB$1=DC$1,DC2,IF(DB$1=DD$1,DD2,IF(DB$1=DE$1,DE2,IF($Y$1=$AI$1,DF2,IF($Y$1=$AJ$1,DG2,"")))))</f>
        <v>Italy</v>
      </c>
      <c r="DC2" s="58" t="s">
        <v>193</v>
      </c>
      <c r="DD2" s="58" t="s">
        <v>117</v>
      </c>
      <c r="DE2" s="58" t="s">
        <v>101</v>
      </c>
      <c r="DF2" s="58" t="s">
        <v>101</v>
      </c>
      <c r="DG2" s="58" t="s">
        <v>117</v>
      </c>
      <c r="DH2" s="17" t="str">
        <f>IF(DH$1=DI$1,DI2,IF(DH$1=DJ$1,DJ2,IF(DH$1=DK$1,DK2,IF($Y$1=$AI$1,DL2,IF($Y$1=$AJ$1,DM2,"")))))</f>
        <v>Italy</v>
      </c>
      <c r="DI2" s="58" t="s">
        <v>193</v>
      </c>
      <c r="DJ2" s="58" t="s">
        <v>117</v>
      </c>
      <c r="DK2" s="58" t="s">
        <v>101</v>
      </c>
      <c r="DL2" s="58" t="s">
        <v>101</v>
      </c>
      <c r="DM2" s="58" t="s">
        <v>117</v>
      </c>
      <c r="DN2" s="17" t="str">
        <f>IF(DN$1=DO$1,DO2,IF(DN$1=DP$1,DP2,IF(DN$1=DQ$1,DQ2,IF($Y$1=$AI$1,DR2,IF($Y$1=$AJ$1,DS2,"")))))</f>
        <v>Italy</v>
      </c>
      <c r="DO2" s="58" t="s">
        <v>193</v>
      </c>
      <c r="DP2" s="58" t="s">
        <v>117</v>
      </c>
      <c r="DQ2" s="58" t="s">
        <v>101</v>
      </c>
      <c r="DR2" s="58" t="s">
        <v>101</v>
      </c>
      <c r="DS2" s="58" t="s">
        <v>117</v>
      </c>
      <c r="DT2" s="17" t="str">
        <f>IF(DT$1=DU$1,DU2,IF(DT$1=DV$1,DV2,IF(DT$1=DW$1,DW2,IF($Y$1=$AI$1,DX2,IF($Y$1=$AJ$1,DY2,"")))))</f>
        <v>Italy</v>
      </c>
      <c r="DU2" s="58" t="s">
        <v>193</v>
      </c>
      <c r="DV2" s="58" t="s">
        <v>117</v>
      </c>
      <c r="DW2" s="58" t="s">
        <v>101</v>
      </c>
      <c r="DX2" s="58" t="s">
        <v>101</v>
      </c>
      <c r="DY2" s="58" t="s">
        <v>117</v>
      </c>
      <c r="DZ2" s="14" t="str">
        <f t="shared" ref="DZ2" si="6">IF(DZ$1=EA$1,EA2,IF(DZ$1=EB$1,EB2,IF(DZ$1=EC$1,EC2)))</f>
        <v>Apparel Measurements</v>
      </c>
      <c r="EA2" s="8" t="s">
        <v>2028</v>
      </c>
      <c r="EB2" s="8" t="s">
        <v>2032</v>
      </c>
      <c r="EC2" s="8" t="s">
        <v>2028</v>
      </c>
      <c r="ED2" s="14" t="str">
        <f t="shared" ref="ED2" si="7">IF(ED$1=EE$1,EE2,IF(ED$1=EF$1,EF2,IF(ED$1=EG$1,EG2)))</f>
        <v>Units</v>
      </c>
      <c r="EE2" s="8" t="s">
        <v>2026</v>
      </c>
      <c r="EF2" s="8" t="s">
        <v>2026</v>
      </c>
      <c r="EG2" s="8" t="s">
        <v>2026</v>
      </c>
      <c r="EH2" s="17" t="str">
        <f>IF(EH$1=EI$1,EI2,IF(EH$1=EJ$1,EJ2,IF(EH$1=EK$1,EK2,IF($Y$1=$AI$1,EL2,IF($Y$1=$AJ$1,EM2,"")))))</f>
        <v>Italy</v>
      </c>
      <c r="EI2" s="58" t="s">
        <v>193</v>
      </c>
      <c r="EJ2" s="58" t="s">
        <v>117</v>
      </c>
      <c r="EK2" s="58" t="s">
        <v>101</v>
      </c>
      <c r="EL2" s="58" t="s">
        <v>101</v>
      </c>
      <c r="EM2" s="58" t="s">
        <v>117</v>
      </c>
      <c r="EN2" s="14" t="str">
        <f t="shared" ref="EN2" si="8">IF(EN$1=EO$1,EO2,IF(EN$1=EP$1,EP2,IF(EN$1=EQ$1,EQ2)))</f>
        <v>Fiber composition</v>
      </c>
      <c r="EO2" s="8" t="s">
        <v>2430</v>
      </c>
      <c r="EP2" s="8" t="s">
        <v>2429</v>
      </c>
      <c r="EQ2" s="8" t="s">
        <v>2028</v>
      </c>
    </row>
    <row r="3" spans="1:148" ht="27.6" customHeight="1">
      <c r="A3" s="21" t="s">
        <v>284</v>
      </c>
      <c r="B3" s="21" t="s">
        <v>284</v>
      </c>
      <c r="C3" s="23" t="str">
        <f>IF(C$1=D$1,D3,IF(C$1=E$1,E3,IF(C$1=F$1,F3)))</f>
        <v>Select</v>
      </c>
      <c r="D3" s="21" t="s">
        <v>284</v>
      </c>
      <c r="E3" s="21" t="s">
        <v>284</v>
      </c>
      <c r="F3" s="21" t="s">
        <v>284</v>
      </c>
      <c r="G3" s="23" t="str">
        <f>IF(G$1=H$1,H3,IF(G$1=I$1,I3,IF(G$1=J$1,J3)))</f>
        <v>Select</v>
      </c>
      <c r="H3" s="21" t="s">
        <v>284</v>
      </c>
      <c r="I3" s="21" t="s">
        <v>284</v>
      </c>
      <c r="J3" s="21" t="s">
        <v>284</v>
      </c>
      <c r="K3" s="21" t="s">
        <v>284</v>
      </c>
      <c r="L3" s="21" t="s">
        <v>284</v>
      </c>
      <c r="M3" s="23" t="str">
        <f>IF(M$1=N$1,N3,IF(M$1=O$1,O3,IF(M$1=P$1,P3)))</f>
        <v>Select</v>
      </c>
      <c r="N3" s="21" t="s">
        <v>284</v>
      </c>
      <c r="O3" s="21" t="s">
        <v>284</v>
      </c>
      <c r="P3" s="21" t="s">
        <v>284</v>
      </c>
      <c r="Q3" s="23" t="str">
        <f>IF(Q$1=R$1,R3,IF(Q$1=S$1,S3,IF(Q$1=T$1,T3)))</f>
        <v>Select</v>
      </c>
      <c r="R3" s="21" t="s">
        <v>284</v>
      </c>
      <c r="S3" s="21" t="s">
        <v>284</v>
      </c>
      <c r="T3" s="21" t="s">
        <v>284</v>
      </c>
      <c r="U3" s="23" t="str">
        <f>IF(U$1=V$1,V3,IF(U$1=W$1,W3,IF(U$1=X$1,X3)))</f>
        <v>Select</v>
      </c>
      <c r="V3" s="21" t="s">
        <v>284</v>
      </c>
      <c r="W3" s="21" t="s">
        <v>284</v>
      </c>
      <c r="X3" s="21" t="s">
        <v>284</v>
      </c>
      <c r="Y3" s="23" t="str">
        <f>IF(Y$1=Z$1,Z3,IF(Y$1=AA$1,AA3,IF(Y$1=AB$1,AB3,IF($Y$1=$AC$1,AC3,IF($Y$1=$AD$1,AD3,"")))))</f>
        <v>Select</v>
      </c>
      <c r="Z3" s="21" t="s">
        <v>284</v>
      </c>
      <c r="AA3" s="21" t="s">
        <v>284</v>
      </c>
      <c r="AB3" s="21" t="s">
        <v>284</v>
      </c>
      <c r="AC3" s="21" t="s">
        <v>284</v>
      </c>
      <c r="AD3" s="21" t="s">
        <v>284</v>
      </c>
      <c r="AE3" s="23" t="str">
        <f>IF(AE$1=AF$1,AF3,IF(AE$1=AG$1,AG3,IF(AE$1=AH$1,AH3,IF($AE$1=$AI$1,AI3,IF($AE$1=$AJ$1,AJ3,"")))))</f>
        <v>Select</v>
      </c>
      <c r="AF3" s="21" t="s">
        <v>284</v>
      </c>
      <c r="AG3" s="21" t="s">
        <v>284</v>
      </c>
      <c r="AH3" s="21" t="s">
        <v>284</v>
      </c>
      <c r="AI3" s="21" t="s">
        <v>284</v>
      </c>
      <c r="AJ3" s="21" t="s">
        <v>284</v>
      </c>
      <c r="AK3" s="21" t="s">
        <v>284</v>
      </c>
      <c r="AL3" s="67" t="str">
        <f>IF(AL$1=AM$1,AM3,IF(AL$1=AN$1,AN3,IF(AL$1=AO$1,AO3)))</f>
        <v>Select</v>
      </c>
      <c r="AM3" s="21" t="s">
        <v>284</v>
      </c>
      <c r="AN3" s="21" t="s">
        <v>284</v>
      </c>
      <c r="AO3" s="21" t="s">
        <v>284</v>
      </c>
      <c r="AP3" s="19" t="s">
        <v>284</v>
      </c>
      <c r="AQ3" s="67" t="str">
        <f t="shared" ref="AQ3:AQ12" si="9">IF(AQ$1=AR$1,AR3,IF(AQ$1=AS$1,AS3,IF(AQ$1=AT$1,AT3)))</f>
        <v>Select</v>
      </c>
      <c r="AR3" s="21" t="s">
        <v>284</v>
      </c>
      <c r="AS3" s="21" t="s">
        <v>284</v>
      </c>
      <c r="AT3" s="21" t="s">
        <v>284</v>
      </c>
      <c r="AU3" s="21" t="s">
        <v>284</v>
      </c>
      <c r="AV3" s="14" t="str">
        <f>IF(AV$1=AW$1,AW3,IF(AV$1=AX$1,AX3,IF(AV$1=AY$1,AY3,IF(AV$1=#REF!,#REF!))))</f>
        <v>1. select</v>
      </c>
      <c r="AW3" s="148" t="s">
        <v>2520</v>
      </c>
      <c r="AX3" s="148" t="s">
        <v>2520</v>
      </c>
      <c r="AY3" s="148" t="s">
        <v>2520</v>
      </c>
      <c r="AZ3" s="23" t="str">
        <f t="shared" ref="AZ3:AZ8" si="10">IF(AZ$1=BA$1,BA3,IF(AZ$1=BB$1,BB3,IF(AZ$1=BC$1,BC3)))</f>
        <v>Select</v>
      </c>
      <c r="BA3" s="21" t="s">
        <v>284</v>
      </c>
      <c r="BB3" s="21" t="s">
        <v>284</v>
      </c>
      <c r="BC3" s="21" t="s">
        <v>284</v>
      </c>
      <c r="BD3" s="23" t="str">
        <f t="shared" si="0"/>
        <v>Select</v>
      </c>
      <c r="BE3" s="21" t="s">
        <v>284</v>
      </c>
      <c r="BF3" s="21" t="s">
        <v>284</v>
      </c>
      <c r="BG3" s="21" t="s">
        <v>284</v>
      </c>
      <c r="BH3" s="23" t="str">
        <f t="shared" si="1"/>
        <v>Select</v>
      </c>
      <c r="BI3" s="21" t="s">
        <v>284</v>
      </c>
      <c r="BJ3" s="21" t="s">
        <v>284</v>
      </c>
      <c r="BK3" s="21" t="s">
        <v>284</v>
      </c>
      <c r="BL3" s="21"/>
      <c r="BM3" s="14" t="str">
        <f>IF(BM$1=BN$1,BN3,IF(BM$1=BO$1,BO3,IF(BM$1=BP$1,BP3,"")))</f>
        <v>Select</v>
      </c>
      <c r="BN3" s="21" t="s">
        <v>284</v>
      </c>
      <c r="BO3" s="21" t="s">
        <v>284</v>
      </c>
      <c r="BP3" s="21" t="s">
        <v>284</v>
      </c>
      <c r="BQ3" s="19" t="s">
        <v>284</v>
      </c>
      <c r="BR3" s="21" t="s">
        <v>284</v>
      </c>
      <c r="BS3" s="23" t="str">
        <f t="shared" si="2"/>
        <v>Select</v>
      </c>
      <c r="BT3" s="21" t="s">
        <v>284</v>
      </c>
      <c r="BU3" s="21" t="s">
        <v>284</v>
      </c>
      <c r="BV3" s="21" t="s">
        <v>284</v>
      </c>
      <c r="BW3" s="21" t="s">
        <v>284</v>
      </c>
      <c r="BX3" s="23" t="str">
        <f>IF(BX$1=BY$1,BY3,IF(BX$1=BZ$1,BZ3,IF(BX$1=CA$1,CA3,IF($Y$1=$AI$1,CB3,IF($Y$1=$AJ$1,CC3,"")))))</f>
        <v>Select</v>
      </c>
      <c r="BY3" s="21" t="s">
        <v>284</v>
      </c>
      <c r="BZ3" s="21" t="s">
        <v>284</v>
      </c>
      <c r="CA3" s="21" t="s">
        <v>284</v>
      </c>
      <c r="CB3" s="21" t="s">
        <v>284</v>
      </c>
      <c r="CC3" s="21" t="s">
        <v>284</v>
      </c>
      <c r="CD3" s="21" t="s">
        <v>284</v>
      </c>
      <c r="CE3" s="23" t="str">
        <f t="shared" si="3"/>
        <v>Select</v>
      </c>
      <c r="CF3" s="21" t="s">
        <v>284</v>
      </c>
      <c r="CG3" s="21" t="s">
        <v>284</v>
      </c>
      <c r="CH3" s="56" t="s">
        <v>284</v>
      </c>
      <c r="CI3" s="23" t="str">
        <f t="shared" si="4"/>
        <v>Select</v>
      </c>
      <c r="CJ3" s="21" t="s">
        <v>284</v>
      </c>
      <c r="CK3" s="21" t="s">
        <v>284</v>
      </c>
      <c r="CL3" s="21" t="s">
        <v>284</v>
      </c>
      <c r="CM3" s="23" t="str">
        <f>IF(CM$1=CN$1,CN3,IF(CM$1=CO$1,CO3,IF(CM$1=CP$1,CP3)))</f>
        <v>Select</v>
      </c>
      <c r="CN3" s="21" t="s">
        <v>284</v>
      </c>
      <c r="CO3" s="21" t="s">
        <v>284</v>
      </c>
      <c r="CP3" s="21" t="s">
        <v>284</v>
      </c>
      <c r="CQ3" s="14" t="str">
        <f>IF($CR$1="UK",CR3,IF(CQ$1=CS$1,CS3,IF(CQ$1=CT$1,CT3,IF(CQ$1=CU$1,CU3))))</f>
        <v>Select</v>
      </c>
      <c r="CR3" s="21" t="s">
        <v>284</v>
      </c>
      <c r="CS3" s="21" t="s">
        <v>284</v>
      </c>
      <c r="CT3" s="21" t="s">
        <v>284</v>
      </c>
      <c r="CU3" s="21" t="s">
        <v>284</v>
      </c>
      <c r="CV3" s="23" t="str">
        <f t="shared" ref="CV3:CV4" si="11">IF(CV$1=CW$1,CW3,IF(CV$1=CX$1,CX3,IF(CV$1=CY$1,CY3,IF($Y$1=$AI$1,CZ3,IF($Y$1=$AJ$1,DA3,"")))))</f>
        <v xml:space="preserve">Dear vendor, please note that the packaging dimensions submitted in this product specification card is for reference only and is not monitored or accepted by QA. All packaging dimensions need to meet with the Hardgoods/Jewellery logistics manual requirements that has been supplied to yourself on Vendor set up please refer to the section for packaging requirements to understand the requirements for minimum/maximum dimensions and packaging types. After reviewing the logistics manual, if you still require any guidance or information in relation to packaging dimension requirements or type please contact your Vendor compliance team who will be able to clarify any questions you have regarding dimensions and packaging type to ensure operational compliance when receipted at our logistics centres. They can be contacted at the following address: </v>
      </c>
      <c r="CW3" s="52" t="s">
        <v>1442</v>
      </c>
      <c r="CX3" s="52" t="s">
        <v>1486</v>
      </c>
      <c r="CY3" s="21" t="s">
        <v>1445</v>
      </c>
      <c r="CZ3" s="21" t="s">
        <v>1447</v>
      </c>
      <c r="DA3" s="52" t="s">
        <v>1442</v>
      </c>
      <c r="DB3" s="17" t="str">
        <f>IF(DB$1=DC$1,DC3,IF(DB$1=DD$1,DD3,IF(DB$1=DE$1,DE3,IF($Y$1=$AI$1,DF3,IF($Y$1=$AJ$1,DG3,"")))))</f>
        <v>MIN: Length 260, Width 150, Height 120 (mm)
MAX: Length 580, Width 380, Height 380 (mm)</v>
      </c>
      <c r="DC3" s="59" t="s">
        <v>2280</v>
      </c>
      <c r="DD3" s="146" t="s">
        <v>1561</v>
      </c>
      <c r="DE3" s="147" t="s">
        <v>1383</v>
      </c>
      <c r="DF3" s="148" t="s">
        <v>1331</v>
      </c>
      <c r="DG3" s="146" t="s">
        <v>1331</v>
      </c>
      <c r="DH3" s="17" t="str">
        <f>IF(DH$1=DI$1,DI3,IF(DH$1=DJ$1,DJ3,IF(DH$1=DK$1,DK3,IF($Y$1=$AI$1,DL3,IF($Y$1=$AJ$1,DM3,"")))))</f>
        <v>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v>
      </c>
      <c r="DI3" s="66" t="s">
        <v>2619</v>
      </c>
      <c r="DJ3" s="66" t="s">
        <v>2618</v>
      </c>
      <c r="DK3" s="66" t="s">
        <v>2620</v>
      </c>
      <c r="DL3" s="66" t="s">
        <v>2619</v>
      </c>
      <c r="DM3" s="66" t="s">
        <v>2619</v>
      </c>
      <c r="DN3" s="23" t="str">
        <f>IF(DN$1=DO$1,DO3,IF(DN$1=DP$1,DP3,IF(DN$1=DQ$1,DQ3,IF($Y$1=$AI$1,DR3,IF($Y$1=$AJ$1,DS3,"")))))</f>
        <v>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v>
      </c>
      <c r="DO3" s="54" t="s">
        <v>1501</v>
      </c>
      <c r="DP3" s="54" t="s">
        <v>1503</v>
      </c>
      <c r="DQ3" s="54" t="s">
        <v>1542</v>
      </c>
      <c r="DR3" s="54" t="s">
        <v>1501</v>
      </c>
      <c r="DS3" s="54" t="s">
        <v>1501</v>
      </c>
      <c r="DT3" s="23" t="str">
        <f>IF(DT$1=DU$1,DU3,IF(DT$1=DV$1,DV3,IF(DT$1=DW$1,DW3,IF($Y$1=$AI$1,DX3,IF($Y$1=$AJ$1,DY3,"")))))</f>
        <v xml:space="preserve">It is the vendors responsibility to ensure that any packages containing dangerous goods use compliant packaging and it should be labelled and marked in accordance with the relevant dangerous goods regulations. If you require further assistance to a dangerous goods related matter, please contact: </v>
      </c>
      <c r="DU3" s="142" t="s">
        <v>1863</v>
      </c>
      <c r="DV3" s="142" t="s">
        <v>2119</v>
      </c>
      <c r="DW3" s="142" t="s">
        <v>2118</v>
      </c>
      <c r="DX3" s="142" t="s">
        <v>1863</v>
      </c>
      <c r="DY3" s="142" t="s">
        <v>1863</v>
      </c>
      <c r="DZ3" s="23" t="str">
        <f>IF(DZ$1=EA$1,EA3,IF(DZ$1=EB$1,EB3,IF(DZ$1=EC$1,EC3,IF(DZ$1=#REF!,#REF!))))</f>
        <v>Select</v>
      </c>
      <c r="EA3" s="21" t="s">
        <v>284</v>
      </c>
      <c r="EB3" s="21" t="s">
        <v>284</v>
      </c>
      <c r="EC3" s="21" t="s">
        <v>284</v>
      </c>
      <c r="ED3" s="23" t="str">
        <f>IF(ED$1=EE$1,EE3,IF(ED$1=EF$1,EF3,IF(ED$1=EG$1,EG3,IF(ED$1=#REF!,#REF!))))</f>
        <v>Select</v>
      </c>
      <c r="EE3" s="21" t="s">
        <v>284</v>
      </c>
      <c r="EF3" s="21" t="s">
        <v>284</v>
      </c>
      <c r="EG3" s="21" t="s">
        <v>284</v>
      </c>
      <c r="EH3" s="23" t="str">
        <f>IF(EH$1=EI$1,EI3,IF(EH$1=EJ$1,EJ3,IF(EH$1=EK$1,EK3,IF($Y$1=$AI$1,EL3,IF($Y$1=$AJ$1,EM3,"")))))</f>
        <v>&lt;== Packaging waste weights, please add weights of the packaging customers will discard on arrival (mail order carton, additional packaging etc). Packaging waste weights and product weight should equal Gross weight</v>
      </c>
      <c r="EI3" t="s">
        <v>2181</v>
      </c>
      <c r="EJ3" t="s">
        <v>2182</v>
      </c>
      <c r="EK3" s="97" t="s">
        <v>1440</v>
      </c>
      <c r="EL3" s="97" t="s">
        <v>1441</v>
      </c>
      <c r="EM3" s="97" t="s">
        <v>2181</v>
      </c>
      <c r="EN3" s="23" t="str">
        <f>IF(EN$1=EO$1,EO3,IF(EN$1=EP$1,EP3,IF(EN$1=EQ$1,EQ3,IF($Y$1=$AI$1,ER3,IF($Y$1=$AJ$1,ES3,"")))))</f>
        <v>Select</v>
      </c>
      <c r="EO3" s="21" t="s">
        <v>284</v>
      </c>
      <c r="EP3" s="21" t="s">
        <v>284</v>
      </c>
      <c r="EQ3" s="21" t="s">
        <v>284</v>
      </c>
    </row>
    <row r="4" spans="1:148" s="68" customFormat="1" ht="27.6" customHeight="1">
      <c r="A4" s="18" t="s">
        <v>211</v>
      </c>
      <c r="B4" s="4" t="s">
        <v>23</v>
      </c>
      <c r="C4" s="67" t="str">
        <f t="shared" ref="C4:C12" si="12">IF(C$1=D$1,D4,IF(C$1=E$1,E4,IF(C$1=F$1,F4)))</f>
        <v>Leather</v>
      </c>
      <c r="D4" s="21" t="s">
        <v>37</v>
      </c>
      <c r="E4" s="21" t="s">
        <v>2417</v>
      </c>
      <c r="F4" s="21" t="s">
        <v>607</v>
      </c>
      <c r="G4" s="67" t="str">
        <f t="shared" ref="G4:G6" si="13">IF(G$1=H$1,H4,IF(G$1=I$1,I4,IF(G$1=J$1,J4)))</f>
        <v>Yes</v>
      </c>
      <c r="H4" s="4" t="s">
        <v>24</v>
      </c>
      <c r="I4" s="4" t="s">
        <v>335</v>
      </c>
      <c r="J4" s="4" t="s">
        <v>591</v>
      </c>
      <c r="K4" s="4" t="s">
        <v>1588</v>
      </c>
      <c r="L4" s="4" t="s">
        <v>25</v>
      </c>
      <c r="M4" s="67" t="str">
        <f t="shared" ref="M4:M7" si="14">IF(M$1=N$1,N4,IF(M$1=O$1,O4,IF(M$1=P$1,P4)))</f>
        <v>Enclosed</v>
      </c>
      <c r="N4" s="4" t="s">
        <v>682</v>
      </c>
      <c r="O4" s="4" t="s">
        <v>707</v>
      </c>
      <c r="P4" s="4" t="s">
        <v>685</v>
      </c>
      <c r="Q4" s="67" t="str">
        <f t="shared" ref="Q4:Q6" si="15">IF(Q$1=R$1,R4,IF(Q$1=S$1,S4,IF(Q$1=T$1,T4)))</f>
        <v>Battery</v>
      </c>
      <c r="R4" s="4" t="s">
        <v>677</v>
      </c>
      <c r="S4" s="4" t="s">
        <v>698</v>
      </c>
      <c r="T4" s="4" t="s">
        <v>679</v>
      </c>
      <c r="U4" s="67" t="str">
        <f t="shared" ref="U4:U6" si="16">IF(U$1=V$1,V4,IF(U$1=W$1,W4,IF(U$1=X$1,X4)))</f>
        <v>Lithium Metal</v>
      </c>
      <c r="V4" s="21" t="s">
        <v>672</v>
      </c>
      <c r="W4" s="4" t="s">
        <v>695</v>
      </c>
      <c r="X4" s="4" t="s">
        <v>815</v>
      </c>
      <c r="Y4" s="23" t="str">
        <f t="shared" ref="Y4:Y66" si="17">IF(Y$1=Z$1,Z4,IF(Y$1=AA$1,AA4,IF(Y$1=AB$1,AB4,IF($Y$1=$AC$1,AC4,IF($Y$1=$AD$1,AD4,"")))))</f>
        <v>A1.01 Zinc-carbon battery</v>
      </c>
      <c r="Z4" s="4" t="s">
        <v>346</v>
      </c>
      <c r="AA4" s="4" t="s">
        <v>1079</v>
      </c>
      <c r="AB4" s="4" t="s">
        <v>356</v>
      </c>
      <c r="AC4" s="20" t="s">
        <v>710</v>
      </c>
      <c r="AD4" s="20" t="s">
        <v>1093</v>
      </c>
      <c r="AE4" s="23" t="str">
        <f t="shared" ref="AE4:AE17" si="18">IF(AE$1=AF$1,AF4,IF(AE$1=AG$1,AG4,IF(AE$1=AH$1,AH4,IF($AE$1=$AI$1,AI4,IF($AE$1=$AJ$1,AJ4,"")))))</f>
        <v>1. Heat Exchanger</v>
      </c>
      <c r="AF4" s="3" t="s">
        <v>1134</v>
      </c>
      <c r="AG4" s="3" t="s">
        <v>1153</v>
      </c>
      <c r="AH4" s="3" t="s">
        <v>1128</v>
      </c>
      <c r="AI4" s="3" t="s">
        <v>1122</v>
      </c>
      <c r="AJ4" s="3" t="s">
        <v>1111</v>
      </c>
      <c r="AK4" s="4" t="s">
        <v>26</v>
      </c>
      <c r="AL4" s="67" t="str">
        <f t="shared" ref="AL4:AL8" si="19">IF(AL$1=AM$1,AM4,IF(AL$1=AN$1,AN4,IF(AL$1=AO$1,AO4)))</f>
        <v>Expiry date</v>
      </c>
      <c r="AM4" s="4" t="s">
        <v>27</v>
      </c>
      <c r="AN4" s="4" t="s">
        <v>302</v>
      </c>
      <c r="AO4" s="4" t="s">
        <v>442</v>
      </c>
      <c r="AP4" s="18" t="s">
        <v>28</v>
      </c>
      <c r="AQ4" s="67" t="str">
        <f t="shared" si="9"/>
        <v>AA</v>
      </c>
      <c r="AR4" s="4" t="s">
        <v>29</v>
      </c>
      <c r="AS4" s="4" t="s">
        <v>29</v>
      </c>
      <c r="AT4" s="4" t="s">
        <v>29</v>
      </c>
      <c r="AU4" s="4" t="s">
        <v>30</v>
      </c>
      <c r="AV4" s="14" t="str">
        <f>IF(AV$1=AW$1,AW4,IF(AV$1=AX$1,AX4,IF(AV$1=AY$1,AY4,IF(AV$1=#REF!,#REF!))))</f>
        <v xml:space="preserve">Machine washable </v>
      </c>
      <c r="AW4" s="298" t="s">
        <v>2436</v>
      </c>
      <c r="AX4" s="298" t="s">
        <v>2447</v>
      </c>
      <c r="AY4" s="298" t="s">
        <v>2436</v>
      </c>
      <c r="AZ4" s="67" t="str">
        <f t="shared" si="10"/>
        <v>Shippable carton</v>
      </c>
      <c r="BA4" s="4" t="s">
        <v>2180</v>
      </c>
      <c r="BB4" s="46" t="s">
        <v>1472</v>
      </c>
      <c r="BC4" s="46" t="s">
        <v>443</v>
      </c>
      <c r="BD4" s="23" t="str">
        <f t="shared" si="0"/>
        <v>Knitted</v>
      </c>
      <c r="BE4" s="4" t="s">
        <v>31</v>
      </c>
      <c r="BF4" s="4" t="s">
        <v>309</v>
      </c>
      <c r="BG4" s="4" t="s">
        <v>557</v>
      </c>
      <c r="BH4" s="23" t="str">
        <f t="shared" si="1"/>
        <v>Irritant</v>
      </c>
      <c r="BI4" s="4" t="s">
        <v>6</v>
      </c>
      <c r="BJ4" s="4" t="s">
        <v>1514</v>
      </c>
      <c r="BK4" s="4" t="s">
        <v>531</v>
      </c>
      <c r="BL4" s="4"/>
      <c r="BM4" s="14" t="str">
        <f t="shared" ref="BM4:BM14" si="20">IF(BM$1=BN$1,BN4,IF(BM$1=BO$1,BO4,IF(BM$1=BP$1,BP4,"")))</f>
        <v>Sostanze non pericolose (SNP)</v>
      </c>
      <c r="BN4" s="4" t="s">
        <v>627</v>
      </c>
      <c r="BO4" s="68" t="s">
        <v>620</v>
      </c>
      <c r="BP4" s="4" t="s">
        <v>32</v>
      </c>
      <c r="BQ4" s="18" t="s">
        <v>33</v>
      </c>
      <c r="BR4" s="4" t="s">
        <v>24</v>
      </c>
      <c r="BS4" s="23" t="str">
        <f t="shared" si="2"/>
        <v>Aluminium</v>
      </c>
      <c r="BT4" s="4" t="s">
        <v>87</v>
      </c>
      <c r="BU4" s="4" t="s">
        <v>318</v>
      </c>
      <c r="BV4" s="24" t="s">
        <v>447</v>
      </c>
      <c r="BW4" s="4" t="s">
        <v>35</v>
      </c>
      <c r="BX4" s="23" t="str">
        <f t="shared" ref="BX4:BX66" si="21">IF(BX$1=BY$1,BY4,IF(BX$1=BZ$1,BZ4,IF(BX$1=CA$1,CA4,IF($Y$1=$AI$1,CB4,IF($Y$1=$AJ$1,CC4,"")))))</f>
        <v>1.1 Refrigerators</v>
      </c>
      <c r="BY4" s="4" t="s">
        <v>907</v>
      </c>
      <c r="BZ4" s="4" t="s">
        <v>1217</v>
      </c>
      <c r="CA4" s="4" t="s">
        <v>829</v>
      </c>
      <c r="CB4" s="36" t="s">
        <v>1154</v>
      </c>
      <c r="CC4" s="34" t="s">
        <v>1154</v>
      </c>
      <c r="CD4" s="4"/>
      <c r="CE4" s="23" t="str">
        <f t="shared" si="3"/>
        <v>Expiry date</v>
      </c>
      <c r="CF4" s="4" t="s">
        <v>27</v>
      </c>
      <c r="CG4" s="4" t="s">
        <v>302</v>
      </c>
      <c r="CH4" s="4" t="s">
        <v>442</v>
      </c>
      <c r="CI4" s="23" t="str">
        <f t="shared" si="4"/>
        <v>Leather</v>
      </c>
      <c r="CJ4" s="4" t="s">
        <v>37</v>
      </c>
      <c r="CK4" s="4" t="s">
        <v>437</v>
      </c>
      <c r="CL4" s="4" t="s">
        <v>607</v>
      </c>
      <c r="CM4" s="23" t="str">
        <f t="shared" ref="CM4:CM7" si="22">IF(CM$1=CN$1,CN4,IF(CM$1=CO$1,CO4,IF(CM$1=CP$1,CP4)))</f>
        <v>First issue</v>
      </c>
      <c r="CN4" s="4" t="s">
        <v>1520</v>
      </c>
      <c r="CO4" s="4" t="s">
        <v>560</v>
      </c>
      <c r="CP4" s="4" t="s">
        <v>599</v>
      </c>
      <c r="CQ4" s="14" t="str">
        <f>IF($CR$1="UK",CR4,IF(CQ$1=CS$1,CS4,IF(CQ$1=CT$1,CT4,IF(CQ$1=CU$1,CU4))))</f>
        <v>Distributor_Retailer</v>
      </c>
      <c r="CR4" s="4" t="s">
        <v>1293</v>
      </c>
      <c r="CS4" s="4" t="s">
        <v>1293</v>
      </c>
      <c r="CT4" s="4" t="s">
        <v>1558</v>
      </c>
      <c r="CU4" s="4" t="s">
        <v>1555</v>
      </c>
      <c r="CV4" s="23" t="str">
        <f t="shared" si="11"/>
        <v>Italy.SupplyChain.VendorManual@qvc.com</v>
      </c>
      <c r="CW4" s="57" t="s">
        <v>1443</v>
      </c>
      <c r="CX4" s="57" t="s">
        <v>1444</v>
      </c>
      <c r="CY4" s="57" t="s">
        <v>1446</v>
      </c>
      <c r="CZ4" s="60" t="s">
        <v>1446</v>
      </c>
      <c r="DA4" s="61" t="s">
        <v>1448</v>
      </c>
      <c r="DB4" s="69"/>
      <c r="DC4" s="57"/>
      <c r="DD4" s="57"/>
      <c r="DE4" s="57"/>
      <c r="DF4" s="60"/>
      <c r="DG4" s="61"/>
      <c r="DH4" s="17" t="str">
        <f>IF(DH$1=DI$1,DI4,IF(DH$1=DJ$1,DJ4,IF(DH$1=DK$1,DK4,IF($Y$1=$AI$1,DL4,IF($Y$1=$AJ$1,DM4,"")))))</f>
        <v>Italy.QA@qvc.com</v>
      </c>
      <c r="DI4" s="62" t="s">
        <v>1869</v>
      </c>
      <c r="DJ4" s="62" t="s">
        <v>1563</v>
      </c>
      <c r="DK4" s="62" t="s">
        <v>1494</v>
      </c>
      <c r="DL4" s="62" t="s">
        <v>1494</v>
      </c>
      <c r="DM4" s="62" t="s">
        <v>1563</v>
      </c>
      <c r="DN4" s="23" t="str">
        <f>IF(DN$1=DO$1,DO4,IF(DN$1=DP$1,DP4,IF(DN$1=DQ$1,DQ4,IF($Y$1=$AI$1,DR4,IF($Y$1=$AJ$1,DS4,"")))))</f>
        <v>Italy.SupplyChain@qvc.com</v>
      </c>
      <c r="DO4" s="62" t="s">
        <v>1502</v>
      </c>
      <c r="DP4" s="62" t="s">
        <v>1504</v>
      </c>
      <c r="DQ4" s="70" t="s">
        <v>1505</v>
      </c>
      <c r="DR4" s="70" t="s">
        <v>1505</v>
      </c>
      <c r="DS4" s="62" t="s">
        <v>1504</v>
      </c>
      <c r="DT4" s="23" t="str">
        <f>IF(DT$1=DU$1,DU4,IF(DT$1=DV$1,DV4,IF(DT$1=DW$1,DW4,IF($Y$1=$AI$1,DX4,IF($Y$1=$AJ$1,DY4,"")))))</f>
        <v>DL-QRG-DangerousGoods@qvc.com</v>
      </c>
      <c r="DU4" s="62" t="s">
        <v>1864</v>
      </c>
      <c r="DV4" s="62" t="s">
        <v>1864</v>
      </c>
      <c r="DW4" s="62" t="s">
        <v>1864</v>
      </c>
      <c r="DX4" s="62" t="s">
        <v>1864</v>
      </c>
      <c r="DY4" s="62" t="s">
        <v>1864</v>
      </c>
      <c r="DZ4" s="23" t="str">
        <f>IF(DZ$1=EA$1,EA4,IF(DZ$1=EB$1,EB4,IF(DZ$1=EC$1,EC4,IF(DZ$1=#REF!,#REF!))))</f>
        <v>Circumference</v>
      </c>
      <c r="EA4" s="4" t="s">
        <v>2029</v>
      </c>
      <c r="EB4" s="20" t="s">
        <v>2033</v>
      </c>
      <c r="EC4" s="20" t="s">
        <v>2029</v>
      </c>
      <c r="ED4" s="23" t="str">
        <f>IF(ED$1=EE$1,EE4,IF(ED$1=EF$1,EF4,IF(ED$1=EG$1,EG4,IF(ED$1=#REF!,#REF!))))</f>
        <v>cm</v>
      </c>
      <c r="EE4" s="4" t="s">
        <v>2030</v>
      </c>
      <c r="EF4" s="4" t="s">
        <v>2030</v>
      </c>
      <c r="EG4" s="4" t="s">
        <v>2030</v>
      </c>
      <c r="EH4" s="23">
        <f>IF(EH$1=EI$1,EI4,IF(EH$1=EJ$1,EJ4,IF(EH$1=EK$1,EK4,IF($Y$1=$AI$1,EL4,IF($Y$1=$AJ$1,EM4,"")))))</f>
        <v>0</v>
      </c>
      <c r="EI4" s="62"/>
      <c r="EJ4" s="62"/>
      <c r="EK4" s="144" t="s">
        <v>1439</v>
      </c>
      <c r="EL4" s="144" t="s">
        <v>1439</v>
      </c>
      <c r="EM4" s="62"/>
      <c r="EN4" s="23" t="str">
        <f t="shared" ref="EN4:EN68" si="23">IF(EN$1=EO$1,EO4,IF(EN$1=EP$1,EP4,IF(EN$1=EQ$1,EQ4,IF($Y$1=$AI$1,ER4,IF($Y$1=$AJ$1,ES4,"")))))</f>
        <v>Abaca</v>
      </c>
      <c r="EO4" s="328" t="s">
        <v>2460</v>
      </c>
      <c r="EP4" s="328" t="s">
        <v>2552</v>
      </c>
      <c r="EQ4" s="328" t="s">
        <v>2552</v>
      </c>
    </row>
    <row r="5" spans="1:148" ht="27.6" customHeight="1">
      <c r="A5" s="18">
        <v>4</v>
      </c>
      <c r="B5" s="4" t="s">
        <v>38</v>
      </c>
      <c r="C5" s="23" t="str">
        <f t="shared" si="12"/>
        <v>Real Feather &amp; Down</v>
      </c>
      <c r="D5" s="4" t="s">
        <v>2418</v>
      </c>
      <c r="E5" s="4" t="s">
        <v>2419</v>
      </c>
      <c r="F5" s="4" t="s">
        <v>2420</v>
      </c>
      <c r="G5" s="23" t="str">
        <f t="shared" si="13"/>
        <v>No</v>
      </c>
      <c r="H5" s="4" t="s">
        <v>28</v>
      </c>
      <c r="I5" s="4" t="s">
        <v>28</v>
      </c>
      <c r="J5" s="4" t="s">
        <v>590</v>
      </c>
      <c r="K5" s="4" t="s">
        <v>1586</v>
      </c>
      <c r="L5" s="4" t="s">
        <v>39</v>
      </c>
      <c r="M5" s="23" t="str">
        <f t="shared" si="14"/>
        <v>Inside</v>
      </c>
      <c r="N5" s="4" t="s">
        <v>683</v>
      </c>
      <c r="O5" s="4" t="s">
        <v>708</v>
      </c>
      <c r="P5" s="4" t="s">
        <v>686</v>
      </c>
      <c r="Q5" s="23" t="str">
        <f t="shared" si="15"/>
        <v>Cell</v>
      </c>
      <c r="R5" s="4" t="s">
        <v>678</v>
      </c>
      <c r="S5" s="4" t="s">
        <v>699</v>
      </c>
      <c r="T5" s="4" t="s">
        <v>680</v>
      </c>
      <c r="U5" s="23" t="str">
        <f t="shared" si="16"/>
        <v>Lithium Ions</v>
      </c>
      <c r="V5" s="4" t="s">
        <v>673</v>
      </c>
      <c r="W5" s="4" t="s">
        <v>696</v>
      </c>
      <c r="X5" s="4" t="s">
        <v>676</v>
      </c>
      <c r="Y5" s="23" t="str">
        <f t="shared" si="17"/>
        <v xml:space="preserve">A1.02 Pila Zinco Cloruro </v>
      </c>
      <c r="Z5" s="4" t="s">
        <v>347</v>
      </c>
      <c r="AA5" s="4" t="s">
        <v>1080</v>
      </c>
      <c r="AB5" s="4" t="s">
        <v>357</v>
      </c>
      <c r="AC5" s="20" t="s">
        <v>711</v>
      </c>
      <c r="AD5" s="20" t="s">
        <v>1080</v>
      </c>
      <c r="AE5" s="23" t="str">
        <f t="shared" si="18"/>
        <v>2. Monitoring and Control Instruments</v>
      </c>
      <c r="AF5" s="3" t="s">
        <v>1135</v>
      </c>
      <c r="AG5" s="3" t="s">
        <v>1117</v>
      </c>
      <c r="AH5" s="3" t="s">
        <v>1129</v>
      </c>
      <c r="AI5" s="3" t="s">
        <v>1123</v>
      </c>
      <c r="AJ5" s="3" t="s">
        <v>1112</v>
      </c>
      <c r="AK5" s="4" t="s">
        <v>40</v>
      </c>
      <c r="AL5" s="67" t="str">
        <f t="shared" si="19"/>
        <v>PAO</v>
      </c>
      <c r="AM5" s="4" t="s">
        <v>36</v>
      </c>
      <c r="AN5" s="4" t="s">
        <v>36</v>
      </c>
      <c r="AO5" s="4" t="s">
        <v>441</v>
      </c>
      <c r="AP5" s="18" t="s">
        <v>41</v>
      </c>
      <c r="AQ5" s="67" t="str">
        <f t="shared" si="9"/>
        <v>AAA</v>
      </c>
      <c r="AR5" s="4" t="s">
        <v>42</v>
      </c>
      <c r="AS5" s="4" t="s">
        <v>42</v>
      </c>
      <c r="AT5" s="4" t="s">
        <v>42</v>
      </c>
      <c r="AU5" s="4" t="s">
        <v>43</v>
      </c>
      <c r="AV5" s="14" t="str">
        <f>IF(AV$1=AW$1,AW5,IF(AV$1=AX$1,AX5,IF(AV$1=AY$1,AY5,IF(AV$1=#REF!,#REF!))))</f>
        <v>Hand washable only</v>
      </c>
      <c r="AW5" s="298" t="s">
        <v>2437</v>
      </c>
      <c r="AX5" s="298" t="s">
        <v>2448</v>
      </c>
      <c r="AY5" s="298" t="s">
        <v>2437</v>
      </c>
      <c r="AZ5" s="67" t="str">
        <f t="shared" si="10"/>
        <v>Polybag</v>
      </c>
      <c r="BA5" s="4" t="s">
        <v>44</v>
      </c>
      <c r="BB5" s="4" t="s">
        <v>1475</v>
      </c>
      <c r="BC5" s="4" t="s">
        <v>444</v>
      </c>
      <c r="BD5" s="23" t="str">
        <f t="shared" si="0"/>
        <v>Woven</v>
      </c>
      <c r="BE5" s="4" t="s">
        <v>45</v>
      </c>
      <c r="BF5" s="4" t="s">
        <v>310</v>
      </c>
      <c r="BG5" s="4" t="s">
        <v>555</v>
      </c>
      <c r="BH5" s="23" t="str">
        <f t="shared" si="1"/>
        <v>Harmful</v>
      </c>
      <c r="BI5" s="4" t="s">
        <v>46</v>
      </c>
      <c r="BJ5" s="4" t="s">
        <v>1515</v>
      </c>
      <c r="BK5" s="4" t="s">
        <v>554</v>
      </c>
      <c r="BM5" s="14" t="str">
        <f t="shared" si="20"/>
        <v>Gas sotto pressione</v>
      </c>
      <c r="BN5" s="4" t="s">
        <v>629</v>
      </c>
      <c r="BO5" t="s">
        <v>623</v>
      </c>
      <c r="BP5" s="4" t="s">
        <v>61</v>
      </c>
      <c r="BQ5" s="18" t="s">
        <v>47</v>
      </c>
      <c r="BR5" s="4" t="s">
        <v>28</v>
      </c>
      <c r="BS5" s="23" t="str">
        <f t="shared" si="2"/>
        <v>Ferrous Metals</v>
      </c>
      <c r="BT5" s="4" t="s">
        <v>81</v>
      </c>
      <c r="BU5" s="4" t="s">
        <v>317</v>
      </c>
      <c r="BV5" s="24" t="s">
        <v>446</v>
      </c>
      <c r="BW5" s="4" t="s">
        <v>49</v>
      </c>
      <c r="BX5" s="23" t="str">
        <f t="shared" si="21"/>
        <v>1.2 Freezers</v>
      </c>
      <c r="BY5" s="4" t="s">
        <v>908</v>
      </c>
      <c r="BZ5" s="4" t="s">
        <v>1218</v>
      </c>
      <c r="CA5" s="4" t="s">
        <v>830</v>
      </c>
      <c r="CB5" s="36" t="s">
        <v>1155</v>
      </c>
      <c r="CC5" s="34" t="s">
        <v>1155</v>
      </c>
      <c r="CE5" s="23" t="str">
        <f t="shared" si="3"/>
        <v>PAO</v>
      </c>
      <c r="CF5" s="4" t="s">
        <v>36</v>
      </c>
      <c r="CG5" s="4" t="s">
        <v>36</v>
      </c>
      <c r="CH5" s="4" t="s">
        <v>441</v>
      </c>
      <c r="CI5" s="23" t="str">
        <f t="shared" si="4"/>
        <v>Coated Leather</v>
      </c>
      <c r="CJ5" s="4" t="s">
        <v>50</v>
      </c>
      <c r="CK5" s="4" t="s">
        <v>438</v>
      </c>
      <c r="CL5" s="4" t="s">
        <v>608</v>
      </c>
      <c r="CM5" s="23" t="str">
        <f t="shared" si="22"/>
        <v>Update 1</v>
      </c>
      <c r="CN5" s="4" t="s">
        <v>1519</v>
      </c>
      <c r="CO5" s="4" t="s">
        <v>562</v>
      </c>
      <c r="CP5" s="4" t="s">
        <v>1519</v>
      </c>
      <c r="CQ5" s="14" t="str">
        <f>IF($CR$1="UK",CR5,IF(CQ$1=CS$1,CS5,IF(CQ$1=CT$1,CT5,IF(CQ$1=CU$1,CU5))))</f>
        <v>Importer (third party EU representative available)</v>
      </c>
      <c r="CR5" s="4" t="s">
        <v>2275</v>
      </c>
      <c r="CS5" s="4" t="s">
        <v>1294</v>
      </c>
      <c r="CT5" s="4" t="s">
        <v>1559</v>
      </c>
      <c r="CU5" s="4" t="s">
        <v>1556</v>
      </c>
      <c r="CV5" s="23"/>
      <c r="CZ5" s="60"/>
      <c r="DA5" s="61"/>
      <c r="DB5" s="17"/>
      <c r="DF5" s="60"/>
      <c r="DG5" s="61"/>
      <c r="DH5" s="17" t="str">
        <f>IF(DH$1=DI$1,DI5,IF(DH$1=DJ$1,DJ5,IF(DH$1=DK$1,DK5,IF($Y$1=$AI$1,DL5,IF($Y$1=$AJ$1,DM5,"")))))</f>
        <v>ITYSpecCardQueries@qvc.com</v>
      </c>
      <c r="DJ5" s="70" t="s">
        <v>1571</v>
      </c>
      <c r="DL5" s="60"/>
      <c r="DM5" s="70" t="s">
        <v>1571</v>
      </c>
      <c r="DN5" s="17"/>
      <c r="DR5" s="60"/>
      <c r="DS5" s="61"/>
      <c r="DT5" s="17"/>
      <c r="DX5" s="60"/>
      <c r="DY5" s="61"/>
      <c r="DZ5" s="23" t="str">
        <f>IF(DZ$1=EA$1,EA5,IF(DZ$1=EB$1,EB5,IF(DZ$1=EC$1,EC5,IF(DZ$1=#REF!,#REF!))))</f>
        <v>Flat</v>
      </c>
      <c r="EA5" s="4" t="s">
        <v>2025</v>
      </c>
      <c r="EB5" s="20" t="s">
        <v>2034</v>
      </c>
      <c r="EC5" s="20" t="s">
        <v>2025</v>
      </c>
      <c r="ED5" s="23" t="str">
        <f>IF(ED$1=EE$1,EE5,IF(ED$1=EF$1,EF5,IF(ED$1=EG$1,EG5,IF(ED$1=#REF!,#REF!))))</f>
        <v>Inches</v>
      </c>
      <c r="EE5" s="4" t="s">
        <v>2027</v>
      </c>
      <c r="EF5" s="4" t="s">
        <v>2031</v>
      </c>
      <c r="EG5" s="4" t="s">
        <v>2027</v>
      </c>
      <c r="EH5" s="4"/>
      <c r="EI5" s="4"/>
      <c r="EJ5" s="4"/>
      <c r="EN5" s="23" t="str">
        <f t="shared" si="23"/>
        <v>Acetate</v>
      </c>
      <c r="EO5" s="328" t="s">
        <v>2461</v>
      </c>
      <c r="EP5" s="328" t="s">
        <v>2553</v>
      </c>
      <c r="EQ5" s="328" t="s">
        <v>2553</v>
      </c>
      <c r="ER5" s="68"/>
    </row>
    <row r="6" spans="1:148" ht="27.6" customHeight="1">
      <c r="A6" s="18">
        <v>5</v>
      </c>
      <c r="B6" s="4" t="s">
        <v>51</v>
      </c>
      <c r="C6" s="23" t="str">
        <f t="shared" si="12"/>
        <v>Real Fur</v>
      </c>
      <c r="D6" s="4" t="s">
        <v>2421</v>
      </c>
      <c r="E6" s="4" t="s">
        <v>2422</v>
      </c>
      <c r="F6" s="4" t="s">
        <v>2423</v>
      </c>
      <c r="G6" s="23" t="str">
        <f t="shared" si="13"/>
        <v>N/A</v>
      </c>
      <c r="H6" s="4" t="s">
        <v>52</v>
      </c>
      <c r="I6" s="4" t="s">
        <v>52</v>
      </c>
      <c r="J6" s="4" t="s">
        <v>52</v>
      </c>
      <c r="K6" s="4" t="s">
        <v>1587</v>
      </c>
      <c r="L6" s="4" t="s">
        <v>53</v>
      </c>
      <c r="M6" s="23" t="str">
        <f t="shared" si="14"/>
        <v>Single</v>
      </c>
      <c r="N6" s="4" t="s">
        <v>684</v>
      </c>
      <c r="O6" s="4" t="s">
        <v>700</v>
      </c>
      <c r="P6" s="4" t="s">
        <v>687</v>
      </c>
      <c r="Q6" s="23">
        <f t="shared" si="15"/>
        <v>0</v>
      </c>
      <c r="U6" s="23" t="str">
        <f t="shared" si="16"/>
        <v>Lithium Polymer</v>
      </c>
      <c r="V6" s="4" t="s">
        <v>674</v>
      </c>
      <c r="W6" s="4" t="s">
        <v>697</v>
      </c>
      <c r="X6" s="4" t="s">
        <v>674</v>
      </c>
      <c r="Y6" s="23" t="str">
        <f t="shared" si="17"/>
        <v>A1.03.01 Alkaline battery -  button</v>
      </c>
      <c r="Z6" s="4" t="s">
        <v>348</v>
      </c>
      <c r="AA6" s="4" t="s">
        <v>1081</v>
      </c>
      <c r="AB6" s="4" t="s">
        <v>358</v>
      </c>
      <c r="AC6" s="20" t="s">
        <v>712</v>
      </c>
      <c r="AD6" s="20" t="s">
        <v>1094</v>
      </c>
      <c r="AE6" s="23" t="str">
        <f t="shared" si="18"/>
        <v xml:space="preserve">3. Lighting Equipment </v>
      </c>
      <c r="AF6" s="3" t="s">
        <v>1136</v>
      </c>
      <c r="AG6" s="3" t="s">
        <v>1118</v>
      </c>
      <c r="AH6" s="3" t="s">
        <v>1130</v>
      </c>
      <c r="AI6" s="3" t="s">
        <v>1124</v>
      </c>
      <c r="AJ6" s="3" t="s">
        <v>1113</v>
      </c>
      <c r="AL6" s="67" t="str">
        <f t="shared" si="19"/>
        <v>EXP &amp; PAO</v>
      </c>
      <c r="AM6" s="4" t="s">
        <v>54</v>
      </c>
      <c r="AN6" s="4" t="s">
        <v>305</v>
      </c>
      <c r="AO6" s="4" t="s">
        <v>592</v>
      </c>
      <c r="AP6" s="18" t="s">
        <v>55</v>
      </c>
      <c r="AQ6" s="67" t="str">
        <f t="shared" si="9"/>
        <v>AAAA</v>
      </c>
      <c r="AR6" s="4" t="s">
        <v>56</v>
      </c>
      <c r="AS6" s="4" t="s">
        <v>56</v>
      </c>
      <c r="AT6" s="4" t="s">
        <v>56</v>
      </c>
      <c r="AU6" s="4" t="s">
        <v>57</v>
      </c>
      <c r="AV6" s="14" t="str">
        <f>IF(AV$1=AW$1,AW6,IF(AV$1=AX$1,AX6,IF(AV$1=AY$1,AY6,IF(AV$1=#REF!,#REF!))))</f>
        <v>Not washable with water</v>
      </c>
      <c r="AW6" s="298" t="s">
        <v>2438</v>
      </c>
      <c r="AX6" s="298" t="s">
        <v>2449</v>
      </c>
      <c r="AY6" s="298" t="s">
        <v>2438</v>
      </c>
      <c r="AZ6" s="67" t="str">
        <f t="shared" si="10"/>
        <v>Jiffy Bag</v>
      </c>
      <c r="BA6" s="4" t="s">
        <v>58</v>
      </c>
      <c r="BB6" s="4" t="s">
        <v>1476</v>
      </c>
      <c r="BC6" s="4" t="s">
        <v>558</v>
      </c>
      <c r="BD6" s="23" t="str">
        <f t="shared" si="0"/>
        <v>Tufted</v>
      </c>
      <c r="BE6" s="4" t="s">
        <v>59</v>
      </c>
      <c r="BF6" s="4" t="s">
        <v>311</v>
      </c>
      <c r="BG6" s="4" t="s">
        <v>556</v>
      </c>
      <c r="BH6" s="23" t="str">
        <f t="shared" si="1"/>
        <v>Oxidising</v>
      </c>
      <c r="BI6" s="4" t="s">
        <v>60</v>
      </c>
      <c r="BJ6" s="4" t="s">
        <v>1149</v>
      </c>
      <c r="BK6" s="4" t="s">
        <v>530</v>
      </c>
      <c r="BM6" s="14" t="str">
        <f t="shared" si="20"/>
        <v>Aerosol infiammabili</v>
      </c>
      <c r="BN6" s="4" t="s">
        <v>630</v>
      </c>
      <c r="BO6" s="4" t="s">
        <v>622</v>
      </c>
      <c r="BP6" s="4" t="s">
        <v>72</v>
      </c>
      <c r="BQ6" s="18" t="s">
        <v>62</v>
      </c>
      <c r="BR6" s="4" t="s">
        <v>52</v>
      </c>
      <c r="BS6" s="23" t="str">
        <f t="shared" si="2"/>
        <v>Glass</v>
      </c>
      <c r="BT6" s="4" t="s">
        <v>73</v>
      </c>
      <c r="BU6" s="4" t="s">
        <v>316</v>
      </c>
      <c r="BV6" s="24" t="s">
        <v>445</v>
      </c>
      <c r="BW6" s="4" t="s">
        <v>64</v>
      </c>
      <c r="BX6" s="23" t="str">
        <f t="shared" si="21"/>
        <v>1.3 Equipment which automatically deliver cold products</v>
      </c>
      <c r="BY6" s="4" t="s">
        <v>909</v>
      </c>
      <c r="BZ6" s="4" t="s">
        <v>1219</v>
      </c>
      <c r="CA6" s="4" t="s">
        <v>831</v>
      </c>
      <c r="CB6" s="36" t="s">
        <v>1156</v>
      </c>
      <c r="CC6" s="34" t="s">
        <v>1156</v>
      </c>
      <c r="CE6" s="23" t="str">
        <f t="shared" si="3"/>
        <v>EXP &amp; PAO</v>
      </c>
      <c r="CF6" s="4" t="s">
        <v>54</v>
      </c>
      <c r="CG6" s="4" t="s">
        <v>305</v>
      </c>
      <c r="CH6" s="4" t="s">
        <v>592</v>
      </c>
      <c r="CI6" s="23" t="str">
        <f t="shared" si="4"/>
        <v>Textile</v>
      </c>
      <c r="CJ6" s="4" t="s">
        <v>63</v>
      </c>
      <c r="CK6" s="4" t="s">
        <v>439</v>
      </c>
      <c r="CL6" s="4" t="s">
        <v>596</v>
      </c>
      <c r="CM6" s="23" t="str">
        <f t="shared" si="22"/>
        <v>Update 2</v>
      </c>
      <c r="CN6" s="4" t="s">
        <v>1521</v>
      </c>
      <c r="CO6" s="4" t="s">
        <v>561</v>
      </c>
      <c r="CP6" s="4" t="s">
        <v>1521</v>
      </c>
      <c r="CQ6" s="14" t="str">
        <f>IF($CR$1="UK",CR6,IF(CQ$1=CS$1,CS6,IF(CQ$1=CT$1,CT6,IF(CQ$1=CU$1,CU6))))</f>
        <v>Importer (third party EU representative NOT available)</v>
      </c>
      <c r="CR6" s="4" t="s">
        <v>2276</v>
      </c>
      <c r="CS6" s="4" t="s">
        <v>1295</v>
      </c>
      <c r="CT6" s="4" t="s">
        <v>1560</v>
      </c>
      <c r="CU6" s="4" t="s">
        <v>1557</v>
      </c>
      <c r="CV6" s="23"/>
      <c r="CZ6" s="60"/>
      <c r="DA6" s="61"/>
      <c r="DB6" s="17"/>
      <c r="DF6" s="60"/>
      <c r="DG6" s="61"/>
      <c r="DH6" s="17"/>
      <c r="DL6" s="60"/>
      <c r="DN6" s="17"/>
      <c r="DR6" s="60"/>
      <c r="DS6" s="61"/>
      <c r="DT6" s="17"/>
      <c r="DX6" s="60"/>
      <c r="DY6" s="61"/>
      <c r="EN6" s="23" t="str">
        <f t="shared" si="23"/>
        <v>Acrylic</v>
      </c>
      <c r="EO6" s="328" t="s">
        <v>2462</v>
      </c>
      <c r="EP6" s="328" t="s">
        <v>2554</v>
      </c>
      <c r="EQ6" s="328" t="s">
        <v>2554</v>
      </c>
      <c r="ER6" s="68"/>
    </row>
    <row r="7" spans="1:148" ht="27.6" customHeight="1">
      <c r="A7" s="18">
        <v>6</v>
      </c>
      <c r="B7" s="4" t="s">
        <v>65</v>
      </c>
      <c r="C7" s="23" t="str">
        <f t="shared" si="12"/>
        <v>Natural Components</v>
      </c>
      <c r="D7" s="4" t="s">
        <v>1311</v>
      </c>
      <c r="E7" s="4" t="s">
        <v>1312</v>
      </c>
      <c r="F7" s="4" t="s">
        <v>1428</v>
      </c>
      <c r="G7" s="14">
        <f>IF(G$1=H$1,H7,IF(G$1=I$1,I7,IF(G$1=J$1,J7)))</f>
        <v>0</v>
      </c>
      <c r="K7" s="4" t="s">
        <v>1589</v>
      </c>
      <c r="L7" s="4" t="s">
        <v>66</v>
      </c>
      <c r="M7" s="23">
        <f t="shared" si="14"/>
        <v>0</v>
      </c>
      <c r="Q7" s="23"/>
      <c r="U7" s="23"/>
      <c r="Y7" s="23" t="str">
        <f t="shared" si="17"/>
        <v>A1.03.02 Alkaline battery - other</v>
      </c>
      <c r="Z7" s="4" t="s">
        <v>349</v>
      </c>
      <c r="AA7" s="4" t="s">
        <v>1082</v>
      </c>
      <c r="AB7" s="4" t="s">
        <v>359</v>
      </c>
      <c r="AC7" s="20" t="s">
        <v>713</v>
      </c>
      <c r="AD7" s="20" t="s">
        <v>1095</v>
      </c>
      <c r="AE7" s="23" t="str">
        <f t="shared" si="18"/>
        <v xml:space="preserve">4. Large Household Appliances (dimensions &gt; 50 cm) </v>
      </c>
      <c r="AF7" s="3" t="s">
        <v>1137</v>
      </c>
      <c r="AG7" s="3" t="s">
        <v>1119</v>
      </c>
      <c r="AH7" s="3" t="s">
        <v>1131</v>
      </c>
      <c r="AI7" s="3" t="s">
        <v>1125</v>
      </c>
      <c r="AJ7" s="3" t="s">
        <v>1114</v>
      </c>
      <c r="AL7" s="67" t="str">
        <f t="shared" si="19"/>
        <v>Best Before</v>
      </c>
      <c r="AM7" s="4" t="s">
        <v>75</v>
      </c>
      <c r="AN7" s="4" t="s">
        <v>303</v>
      </c>
      <c r="AO7" s="4" t="s">
        <v>442</v>
      </c>
      <c r="AP7" s="18" t="s">
        <v>67</v>
      </c>
      <c r="AQ7" s="67" t="str">
        <f t="shared" si="9"/>
        <v>C</v>
      </c>
      <c r="AR7" s="4" t="s">
        <v>68</v>
      </c>
      <c r="AS7" s="4" t="s">
        <v>68</v>
      </c>
      <c r="AT7" s="4" t="s">
        <v>68</v>
      </c>
      <c r="AU7" s="4" t="s">
        <v>69</v>
      </c>
      <c r="AV7" s="14" t="str">
        <f>IF(AV$1=AW$1,AW7,IF(AV$1=AX$1,AX7,IF(AV$1=AY$1,AY7,IF(AV$1=#REF!,#REF!))))</f>
        <v>2. select</v>
      </c>
      <c r="AW7" s="148" t="s">
        <v>2521</v>
      </c>
      <c r="AX7" s="148" t="s">
        <v>2521</v>
      </c>
      <c r="AY7" s="148" t="s">
        <v>2521</v>
      </c>
      <c r="AZ7" s="67" t="str">
        <f t="shared" si="10"/>
        <v>Retail (Picture Carton)</v>
      </c>
      <c r="BA7" s="4" t="s">
        <v>70</v>
      </c>
      <c r="BB7" s="4" t="s">
        <v>1473</v>
      </c>
      <c r="BC7" s="4" t="s">
        <v>559</v>
      </c>
      <c r="BD7" s="23" t="str">
        <f t="shared" si="0"/>
        <v>Piled</v>
      </c>
      <c r="BE7" s="4" t="s">
        <v>1003</v>
      </c>
      <c r="BF7" s="4" t="s">
        <v>1005</v>
      </c>
      <c r="BG7" s="4" t="s">
        <v>1523</v>
      </c>
      <c r="BH7" s="23" t="str">
        <f t="shared" si="1"/>
        <v xml:space="preserve">Toxic </v>
      </c>
      <c r="BI7" s="4" t="s">
        <v>71</v>
      </c>
      <c r="BJ7" s="4" t="s">
        <v>1151</v>
      </c>
      <c r="BK7" s="4" t="s">
        <v>532</v>
      </c>
      <c r="BM7" s="14" t="str">
        <f t="shared" si="20"/>
        <v>Liquidi Infiammabili</v>
      </c>
      <c r="BN7" s="4" t="s">
        <v>628</v>
      </c>
      <c r="BO7" s="4" t="s">
        <v>621</v>
      </c>
      <c r="BP7" s="4" t="s">
        <v>80</v>
      </c>
      <c r="BQ7" s="18" t="s">
        <v>52</v>
      </c>
      <c r="BS7" s="23" t="str">
        <f t="shared" si="2"/>
        <v>Paper/Card</v>
      </c>
      <c r="BT7" s="4" t="s">
        <v>34</v>
      </c>
      <c r="BU7" s="4" t="s">
        <v>313</v>
      </c>
      <c r="BV7" s="24" t="s">
        <v>593</v>
      </c>
      <c r="BW7" s="4" t="s">
        <v>74</v>
      </c>
      <c r="BX7" s="23" t="str">
        <f t="shared" si="21"/>
        <v>1.4 Air-conditioning equipment</v>
      </c>
      <c r="BY7" s="4" t="s">
        <v>910</v>
      </c>
      <c r="BZ7" s="4" t="s">
        <v>1220</v>
      </c>
      <c r="CA7" s="4" t="s">
        <v>832</v>
      </c>
      <c r="CB7" s="36" t="s">
        <v>1157</v>
      </c>
      <c r="CC7" s="34" t="s">
        <v>1157</v>
      </c>
      <c r="CE7" s="23" t="str">
        <f t="shared" si="3"/>
        <v>Best Before</v>
      </c>
      <c r="CF7" s="4" t="s">
        <v>75</v>
      </c>
      <c r="CG7" s="4" t="s">
        <v>303</v>
      </c>
      <c r="CH7" s="4" t="s">
        <v>442</v>
      </c>
      <c r="CI7" s="23" t="str">
        <f t="shared" si="4"/>
        <v>Other Material</v>
      </c>
      <c r="CJ7" s="4" t="s">
        <v>215</v>
      </c>
      <c r="CK7" s="4" t="s">
        <v>319</v>
      </c>
      <c r="CL7" s="4" t="s">
        <v>609</v>
      </c>
      <c r="CM7" s="23" t="str">
        <f t="shared" si="22"/>
        <v>Update 3</v>
      </c>
      <c r="CN7" s="4" t="s">
        <v>1522</v>
      </c>
      <c r="CO7" s="4" t="s">
        <v>563</v>
      </c>
      <c r="CP7" s="4" t="s">
        <v>1522</v>
      </c>
      <c r="CQ7" s="14" t="str">
        <f>IF($CR$1="UK",CR7,IF(CQ$1=CS$1,CS7,IF(CQ$1=CT$1,CT7,IF(CQ$1=CU$1,CU7))))</f>
        <v>Manufacturer</v>
      </c>
      <c r="CR7" s="4" t="s">
        <v>1296</v>
      </c>
      <c r="CS7" s="4" t="s">
        <v>1296</v>
      </c>
      <c r="CT7" s="4" t="s">
        <v>2158</v>
      </c>
      <c r="CU7" s="4" t="s">
        <v>1423</v>
      </c>
      <c r="CV7" s="23"/>
      <c r="CZ7" s="60"/>
      <c r="DA7" s="61"/>
      <c r="DB7" s="17"/>
      <c r="DF7" s="60"/>
      <c r="DG7" s="61"/>
      <c r="DH7" s="17"/>
      <c r="DJ7" s="72"/>
      <c r="DL7" s="60"/>
      <c r="DM7" s="72"/>
      <c r="DN7" s="17"/>
      <c r="DR7" s="60"/>
      <c r="DS7" s="61"/>
      <c r="DT7" s="17"/>
      <c r="DX7" s="60"/>
      <c r="DY7" s="61"/>
      <c r="EN7" s="23" t="str">
        <f t="shared" si="23"/>
        <v>Alfalfa</v>
      </c>
      <c r="EO7" s="328" t="s">
        <v>2463</v>
      </c>
      <c r="EP7" s="328" t="s">
        <v>2555</v>
      </c>
      <c r="EQ7" s="328" t="s">
        <v>2555</v>
      </c>
      <c r="ER7" s="68"/>
    </row>
    <row r="8" spans="1:148" ht="27.6" customHeight="1">
      <c r="A8" s="18">
        <v>7</v>
      </c>
      <c r="B8" s="4" t="s">
        <v>76</v>
      </c>
      <c r="C8" s="23" t="str">
        <f t="shared" si="12"/>
        <v>Brushes / bristles</v>
      </c>
      <c r="D8" s="4" t="s">
        <v>2162</v>
      </c>
      <c r="E8" s="4" t="s">
        <v>2163</v>
      </c>
      <c r="F8" s="4" t="s">
        <v>1360</v>
      </c>
      <c r="L8" s="4" t="s">
        <v>77</v>
      </c>
      <c r="M8" s="23"/>
      <c r="Q8" s="23"/>
      <c r="U8" s="23"/>
      <c r="Y8" s="23" t="str">
        <f t="shared" si="17"/>
        <v>A1.04.01 Lithium battery - button</v>
      </c>
      <c r="Z8" s="4" t="s">
        <v>350</v>
      </c>
      <c r="AA8" s="4" t="s">
        <v>1083</v>
      </c>
      <c r="AB8" s="4" t="s">
        <v>360</v>
      </c>
      <c r="AC8" s="20" t="s">
        <v>714</v>
      </c>
      <c r="AD8" s="20" t="s">
        <v>1096</v>
      </c>
      <c r="AE8" s="23" t="str">
        <f t="shared" si="18"/>
        <v>5. Small Household Appliances (dimensions &lt; 50 cm)</v>
      </c>
      <c r="AF8" s="3" t="s">
        <v>1138</v>
      </c>
      <c r="AG8" s="3" t="s">
        <v>1120</v>
      </c>
      <c r="AH8" s="3" t="s">
        <v>1132</v>
      </c>
      <c r="AI8" s="3" t="s">
        <v>1126</v>
      </c>
      <c r="AJ8" s="3" t="s">
        <v>1115</v>
      </c>
      <c r="AL8" s="67" t="str">
        <f t="shared" si="19"/>
        <v>N/A</v>
      </c>
      <c r="AM8" s="4" t="s">
        <v>52</v>
      </c>
      <c r="AN8" s="4" t="s">
        <v>52</v>
      </c>
      <c r="AO8" s="4" t="s">
        <v>52</v>
      </c>
      <c r="AP8" s="18" t="s">
        <v>78</v>
      </c>
      <c r="AQ8" s="67" t="str">
        <f t="shared" si="9"/>
        <v>D</v>
      </c>
      <c r="AR8" s="4" t="s">
        <v>2</v>
      </c>
      <c r="AS8" s="4" t="s">
        <v>2</v>
      </c>
      <c r="AT8" s="4" t="s">
        <v>2</v>
      </c>
      <c r="AU8" s="4" t="s">
        <v>79</v>
      </c>
      <c r="AV8" s="14" t="str">
        <f>IF(AV$1=AW$1,AW8,IF(AV$1=AX$1,AX8,IF(AV$1=AY$1,AY8,IF(AV$1=#REF!,#REF!))))</f>
        <v xml:space="preserve">Bleachable </v>
      </c>
      <c r="AW8" s="298" t="s">
        <v>2441</v>
      </c>
      <c r="AX8" s="298" t="s">
        <v>2452</v>
      </c>
      <c r="AY8" s="298" t="s">
        <v>2441</v>
      </c>
      <c r="AZ8" s="67" t="str">
        <f t="shared" si="10"/>
        <v>GOH - Goods on Hanger</v>
      </c>
      <c r="BA8" s="4" t="s">
        <v>220</v>
      </c>
      <c r="BB8" s="4" t="s">
        <v>1474</v>
      </c>
      <c r="BC8" s="4" t="s">
        <v>220</v>
      </c>
      <c r="BH8" s="23" t="str">
        <f t="shared" si="1"/>
        <v>Corrosive</v>
      </c>
      <c r="BI8" s="4" t="s">
        <v>7</v>
      </c>
      <c r="BJ8" s="4" t="s">
        <v>1152</v>
      </c>
      <c r="BK8" s="4" t="s">
        <v>533</v>
      </c>
      <c r="BM8" s="14" t="str">
        <f t="shared" si="20"/>
        <v>Sostanze Corrosive e Combustibili</v>
      </c>
      <c r="BN8" s="4" t="s">
        <v>631</v>
      </c>
      <c r="BO8" s="4" t="s">
        <v>619</v>
      </c>
      <c r="BP8" s="4" t="s">
        <v>132</v>
      </c>
      <c r="BS8" s="23" t="str">
        <f t="shared" si="2"/>
        <v>Plastic</v>
      </c>
      <c r="BT8" s="4" t="s">
        <v>48</v>
      </c>
      <c r="BU8" s="4" t="s">
        <v>314</v>
      </c>
      <c r="BV8" s="24" t="s">
        <v>594</v>
      </c>
      <c r="BW8" s="4" t="s">
        <v>82</v>
      </c>
      <c r="BX8" s="23" t="str">
        <f t="shared" si="21"/>
        <v>1.5 Radiators containing oil</v>
      </c>
      <c r="BY8" s="4" t="s">
        <v>911</v>
      </c>
      <c r="BZ8" s="4" t="s">
        <v>1221</v>
      </c>
      <c r="CA8" s="4" t="s">
        <v>833</v>
      </c>
      <c r="CB8" s="36" t="s">
        <v>1158</v>
      </c>
      <c r="CC8" s="34" t="s">
        <v>1158</v>
      </c>
      <c r="CE8" s="23" t="str">
        <f t="shared" si="3"/>
        <v>N/A</v>
      </c>
      <c r="CF8" s="4" t="s">
        <v>52</v>
      </c>
      <c r="CG8" s="4" t="s">
        <v>52</v>
      </c>
      <c r="CH8" s="4" t="s">
        <v>52</v>
      </c>
      <c r="CI8" s="23" t="str">
        <f t="shared" si="4"/>
        <v>N/A</v>
      </c>
      <c r="CJ8" s="4" t="s">
        <v>52</v>
      </c>
      <c r="CK8" s="4" t="s">
        <v>211</v>
      </c>
      <c r="CL8" s="4" t="s">
        <v>52</v>
      </c>
      <c r="CM8" s="25"/>
      <c r="CQ8" s="25"/>
      <c r="CV8" s="23"/>
      <c r="CZ8" s="60"/>
      <c r="DA8" s="61"/>
      <c r="DB8" s="17"/>
      <c r="DF8" s="60"/>
      <c r="DG8" s="61"/>
      <c r="DH8" s="17"/>
      <c r="DL8" s="60"/>
      <c r="DM8" s="61"/>
      <c r="DN8" s="17"/>
      <c r="DR8" s="60"/>
      <c r="DS8" s="61"/>
      <c r="DT8" s="17"/>
      <c r="DX8" s="60"/>
      <c r="DY8" s="61"/>
      <c r="EN8" s="23" t="str">
        <f t="shared" si="23"/>
        <v>Alginate</v>
      </c>
      <c r="EO8" s="328" t="s">
        <v>2464</v>
      </c>
      <c r="EP8" s="328" t="s">
        <v>2556</v>
      </c>
      <c r="EQ8" s="328" t="s">
        <v>2556</v>
      </c>
      <c r="ER8" s="68"/>
    </row>
    <row r="9" spans="1:148" ht="27.6" customHeight="1">
      <c r="A9" s="18">
        <v>8</v>
      </c>
      <c r="B9" s="4" t="s">
        <v>83</v>
      </c>
      <c r="C9" s="23" t="str">
        <f t="shared" si="12"/>
        <v>Plastic parts in Melamine</v>
      </c>
      <c r="D9" s="4" t="s">
        <v>2165</v>
      </c>
      <c r="E9" s="4" t="s">
        <v>2167</v>
      </c>
      <c r="F9" s="4" t="s">
        <v>1352</v>
      </c>
      <c r="L9" s="4" t="s">
        <v>84</v>
      </c>
      <c r="M9" s="23"/>
      <c r="Q9" s="23"/>
      <c r="U9" s="23"/>
      <c r="Y9" s="23" t="str">
        <f t="shared" si="17"/>
        <v>A1.04.02 Lithium battery - other</v>
      </c>
      <c r="Z9" s="4" t="s">
        <v>351</v>
      </c>
      <c r="AA9" s="4" t="s">
        <v>1084</v>
      </c>
      <c r="AB9" s="4" t="s">
        <v>361</v>
      </c>
      <c r="AC9" s="20" t="s">
        <v>715</v>
      </c>
      <c r="AD9" s="20" t="s">
        <v>1097</v>
      </c>
      <c r="AE9" s="23" t="str">
        <f t="shared" si="18"/>
        <v>6. IT and Telecommunications Equipment</v>
      </c>
      <c r="AF9" s="3" t="s">
        <v>1139</v>
      </c>
      <c r="AG9" s="3" t="s">
        <v>1121</v>
      </c>
      <c r="AH9" s="3" t="s">
        <v>1133</v>
      </c>
      <c r="AI9" s="3" t="s">
        <v>1127</v>
      </c>
      <c r="AJ9" s="3" t="s">
        <v>1116</v>
      </c>
      <c r="AQ9" s="67" t="str">
        <f t="shared" si="9"/>
        <v>Button Cell</v>
      </c>
      <c r="AR9" s="4" t="s">
        <v>85</v>
      </c>
      <c r="AS9" s="4" t="s">
        <v>306</v>
      </c>
      <c r="AT9" s="4" t="s">
        <v>820</v>
      </c>
      <c r="AU9" s="4" t="s">
        <v>86</v>
      </c>
      <c r="AV9" s="14" t="str">
        <f>IF(AV$1=AW$1,AW9,IF(AV$1=AX$1,AX9,IF(AV$1=AY$1,AY9,IF(AV$1=#REF!,#REF!))))</f>
        <v xml:space="preserve">Not bleachable </v>
      </c>
      <c r="AW9" s="298" t="s">
        <v>2442</v>
      </c>
      <c r="AX9" s="298" t="s">
        <v>2453</v>
      </c>
      <c r="AY9" s="298" t="s">
        <v>2442</v>
      </c>
      <c r="BH9" s="23">
        <f t="shared" si="1"/>
        <v>0</v>
      </c>
      <c r="BM9" s="14" t="str">
        <f t="shared" si="20"/>
        <v>Sostanze Corrosive Non Infiammabil</v>
      </c>
      <c r="BN9" s="4" t="s">
        <v>1016</v>
      </c>
      <c r="BO9" s="4" t="s">
        <v>636</v>
      </c>
      <c r="BP9" s="4" t="s">
        <v>135</v>
      </c>
      <c r="BS9" s="23" t="str">
        <f t="shared" si="2"/>
        <v>Polystyrene</v>
      </c>
      <c r="BT9" s="4" t="s">
        <v>96</v>
      </c>
      <c r="BU9" s="4" t="s">
        <v>321</v>
      </c>
      <c r="BV9" s="24" t="s">
        <v>595</v>
      </c>
      <c r="BW9" s="4" t="s">
        <v>88</v>
      </c>
      <c r="BX9" s="23" t="str">
        <f t="shared" si="21"/>
        <v>1.6 Other temperature exchange equipment</v>
      </c>
      <c r="BY9" s="4" t="s">
        <v>912</v>
      </c>
      <c r="BZ9" s="4" t="s">
        <v>1222</v>
      </c>
      <c r="CA9" s="4" t="s">
        <v>834</v>
      </c>
      <c r="CB9" s="36" t="s">
        <v>1159</v>
      </c>
      <c r="CC9" s="34" t="s">
        <v>1159</v>
      </c>
      <c r="CM9" s="25"/>
      <c r="CQ9" s="25"/>
      <c r="CV9" s="23"/>
      <c r="CZ9" s="60"/>
      <c r="DA9" s="61"/>
      <c r="DB9" s="17"/>
      <c r="DF9" s="60"/>
      <c r="DG9" s="61"/>
      <c r="DH9" s="17"/>
      <c r="DL9" s="60"/>
      <c r="DM9" s="61"/>
      <c r="DN9" s="17"/>
      <c r="DR9" s="60"/>
      <c r="DS9" s="61"/>
      <c r="DT9" s="17"/>
      <c r="DX9" s="60"/>
      <c r="DY9" s="61"/>
      <c r="EN9" s="23" t="str">
        <f t="shared" si="23"/>
        <v>Alpaca</v>
      </c>
      <c r="EO9" s="328" t="s">
        <v>2465</v>
      </c>
      <c r="EP9" s="328" t="s">
        <v>2557</v>
      </c>
      <c r="EQ9" s="328" t="s">
        <v>2557</v>
      </c>
      <c r="ER9" s="68"/>
    </row>
    <row r="10" spans="1:148" ht="27.6" customHeight="1">
      <c r="A10" s="18">
        <v>9</v>
      </c>
      <c r="B10" s="4" t="s">
        <v>89</v>
      </c>
      <c r="C10" s="23" t="str">
        <f t="shared" si="12"/>
        <v>Plastic parts in Polyamide</v>
      </c>
      <c r="D10" s="4" t="s">
        <v>2166</v>
      </c>
      <c r="E10" s="4" t="s">
        <v>2168</v>
      </c>
      <c r="F10" s="4" t="s">
        <v>1353</v>
      </c>
      <c r="L10" s="4" t="s">
        <v>90</v>
      </c>
      <c r="M10" s="23"/>
      <c r="Q10" s="23"/>
      <c r="U10" s="23"/>
      <c r="Y10" s="23" t="str">
        <f t="shared" si="17"/>
        <v>A1.05.01 Zinc-Air battery- button</v>
      </c>
      <c r="Z10" s="4" t="s">
        <v>352</v>
      </c>
      <c r="AA10" s="4" t="s">
        <v>1085</v>
      </c>
      <c r="AB10" s="4" t="s">
        <v>362</v>
      </c>
      <c r="AC10" s="20" t="s">
        <v>716</v>
      </c>
      <c r="AD10" s="20" t="s">
        <v>1098</v>
      </c>
      <c r="AE10" s="23">
        <f t="shared" si="18"/>
        <v>0</v>
      </c>
      <c r="AF10" s="3" t="s">
        <v>1140</v>
      </c>
      <c r="AG10" s="3"/>
      <c r="AH10" s="3"/>
      <c r="AI10" s="3"/>
      <c r="AJ10" s="3"/>
      <c r="AQ10" s="67" t="str">
        <f t="shared" si="9"/>
        <v>Battery Pack</v>
      </c>
      <c r="AR10" s="4" t="s">
        <v>816</v>
      </c>
      <c r="AS10" s="4" t="s">
        <v>818</v>
      </c>
      <c r="AT10" s="4" t="s">
        <v>819</v>
      </c>
      <c r="AU10" s="4" t="s">
        <v>91</v>
      </c>
      <c r="AV10" s="14" t="str">
        <f>IF(AV$1=AW$1,AW10,IF(AV$1=AX$1,AX10,IF(AV$1=AY$1,AY10,IF(AV$1=#REF!,#REF!))))</f>
        <v>3. select</v>
      </c>
      <c r="AW10" s="148" t="s">
        <v>2522</v>
      </c>
      <c r="AX10" s="148" t="s">
        <v>2522</v>
      </c>
      <c r="AY10" s="148" t="s">
        <v>2522</v>
      </c>
      <c r="BM10" s="14" t="str">
        <f t="shared" si="20"/>
        <v>Solidi Infiammabili</v>
      </c>
      <c r="BN10" s="4" t="s">
        <v>632</v>
      </c>
      <c r="BO10" s="4" t="s">
        <v>624</v>
      </c>
      <c r="BP10" s="4" t="s">
        <v>139</v>
      </c>
      <c r="BS10" s="23" t="str">
        <f t="shared" si="2"/>
        <v>Textile</v>
      </c>
      <c r="BT10" s="4" t="s">
        <v>63</v>
      </c>
      <c r="BU10" s="4" t="s">
        <v>315</v>
      </c>
      <c r="BV10" s="24" t="s">
        <v>596</v>
      </c>
      <c r="BW10" s="4" t="s">
        <v>93</v>
      </c>
      <c r="BX10" s="23" t="str">
        <f t="shared" si="21"/>
        <v>2.1 Screens</v>
      </c>
      <c r="BY10" s="4" t="s">
        <v>913</v>
      </c>
      <c r="BZ10" s="4" t="s">
        <v>1223</v>
      </c>
      <c r="CA10" s="4" t="s">
        <v>835</v>
      </c>
      <c r="CB10" s="36" t="s">
        <v>1160</v>
      </c>
      <c r="CC10" s="34" t="s">
        <v>1160</v>
      </c>
      <c r="CV10" s="23"/>
      <c r="CZ10" s="60"/>
      <c r="DA10" s="61"/>
      <c r="DB10" s="17"/>
      <c r="DF10" s="60"/>
      <c r="DG10" s="61"/>
      <c r="DH10" s="17"/>
      <c r="DL10" s="60"/>
      <c r="DM10" s="61"/>
      <c r="DN10" s="17"/>
      <c r="DR10" s="60"/>
      <c r="DS10" s="61"/>
      <c r="DT10" s="17"/>
      <c r="DX10" s="60"/>
      <c r="DY10" s="61"/>
      <c r="EN10" s="23" t="str">
        <f t="shared" si="23"/>
        <v>Asbestos</v>
      </c>
      <c r="EO10" s="328" t="s">
        <v>2466</v>
      </c>
      <c r="EP10" s="328" t="s">
        <v>2558</v>
      </c>
      <c r="EQ10" s="328" t="s">
        <v>2558</v>
      </c>
      <c r="ER10" s="68"/>
    </row>
    <row r="11" spans="1:148" ht="27.6" customHeight="1">
      <c r="A11" s="18">
        <v>10</v>
      </c>
      <c r="B11" s="4" t="s">
        <v>94</v>
      </c>
      <c r="C11" s="23" t="str">
        <f t="shared" si="12"/>
        <v>Pearls</v>
      </c>
      <c r="D11" s="4" t="s">
        <v>1066</v>
      </c>
      <c r="E11" s="4" t="s">
        <v>1067</v>
      </c>
      <c r="F11" s="4" t="s">
        <v>1361</v>
      </c>
      <c r="L11" s="4" t="s">
        <v>95</v>
      </c>
      <c r="M11" s="23"/>
      <c r="Q11" s="23"/>
      <c r="U11" s="23"/>
      <c r="Y11" s="23" t="str">
        <f t="shared" si="17"/>
        <v>A1.05.02 Zinc-Air battery- other</v>
      </c>
      <c r="Z11" s="4" t="s">
        <v>688</v>
      </c>
      <c r="AA11" s="4" t="s">
        <v>1086</v>
      </c>
      <c r="AB11" s="4" t="s">
        <v>363</v>
      </c>
      <c r="AC11" s="20" t="s">
        <v>717</v>
      </c>
      <c r="AD11" s="20" t="s">
        <v>1099</v>
      </c>
      <c r="AE11" s="23">
        <f t="shared" si="18"/>
        <v>0</v>
      </c>
      <c r="AF11" s="3" t="s">
        <v>1141</v>
      </c>
      <c r="AG11" s="3"/>
      <c r="AH11" s="3"/>
      <c r="AI11" s="3"/>
      <c r="AJ11" s="3"/>
      <c r="AQ11" s="67" t="str">
        <f t="shared" si="9"/>
        <v>Others</v>
      </c>
      <c r="AR11" s="4" t="s">
        <v>817</v>
      </c>
      <c r="AS11" s="4" t="s">
        <v>626</v>
      </c>
      <c r="AT11" s="4" t="s">
        <v>786</v>
      </c>
      <c r="AU11" s="4" t="s">
        <v>49</v>
      </c>
      <c r="AV11" s="14" t="str">
        <f>IF(AV$1=AW$1,AW11,IF(AV$1=AX$1,AX11,IF(AV$1=AY$1,AY11,IF(AV$1=#REF!,#REF!))))</f>
        <v xml:space="preserve">Machine dry </v>
      </c>
      <c r="AW11" s="298" t="s">
        <v>2445</v>
      </c>
      <c r="AX11" s="298" t="s">
        <v>2456</v>
      </c>
      <c r="AY11" s="298" t="s">
        <v>2445</v>
      </c>
      <c r="BM11" s="14" t="str">
        <f t="shared" si="20"/>
        <v>Liquidi comburenti</v>
      </c>
      <c r="BN11" s="4" t="s">
        <v>633</v>
      </c>
      <c r="BO11" t="s">
        <v>625</v>
      </c>
      <c r="BP11" s="4" t="s">
        <v>140</v>
      </c>
      <c r="BS11" s="23" t="str">
        <f t="shared" si="2"/>
        <v>Wood</v>
      </c>
      <c r="BT11" s="4" t="s">
        <v>213</v>
      </c>
      <c r="BU11" s="4" t="s">
        <v>322</v>
      </c>
      <c r="BV11" s="24" t="s">
        <v>597</v>
      </c>
      <c r="BW11" s="4" t="s">
        <v>97</v>
      </c>
      <c r="BX11" s="23" t="str">
        <f t="shared" si="21"/>
        <v>2.2 Television</v>
      </c>
      <c r="BY11" s="4" t="s">
        <v>914</v>
      </c>
      <c r="BZ11" s="4" t="s">
        <v>1224</v>
      </c>
      <c r="CA11" s="4" t="s">
        <v>836</v>
      </c>
      <c r="CB11" s="36" t="s">
        <v>1161</v>
      </c>
      <c r="CC11" s="34" t="s">
        <v>1161</v>
      </c>
      <c r="CV11" s="23"/>
      <c r="CZ11" s="60"/>
      <c r="DA11" s="61"/>
      <c r="DB11" s="17"/>
      <c r="DF11" s="60"/>
      <c r="DG11" s="61"/>
      <c r="DH11" s="17"/>
      <c r="DL11" s="60"/>
      <c r="DM11" s="61"/>
      <c r="DN11" s="17"/>
      <c r="DR11" s="60"/>
      <c r="DS11" s="61"/>
      <c r="DT11" s="17"/>
      <c r="DX11" s="60"/>
      <c r="DY11" s="61"/>
      <c r="EN11" s="23" t="str">
        <f t="shared" si="23"/>
        <v>Angora</v>
      </c>
      <c r="EO11" s="328" t="s">
        <v>2467</v>
      </c>
      <c r="EP11" s="328" t="s">
        <v>2559</v>
      </c>
      <c r="EQ11" s="328" t="s">
        <v>2559</v>
      </c>
      <c r="ER11" s="68"/>
    </row>
    <row r="12" spans="1:148" ht="27.6" customHeight="1">
      <c r="A12" s="18">
        <v>11</v>
      </c>
      <c r="B12" s="4" t="s">
        <v>98</v>
      </c>
      <c r="C12" s="23" t="str">
        <f t="shared" si="12"/>
        <v>Glasses/sunglasses</v>
      </c>
      <c r="D12" s="4" t="s">
        <v>2279</v>
      </c>
      <c r="E12" s="4" t="s">
        <v>2164</v>
      </c>
      <c r="F12" s="4" t="s">
        <v>1362</v>
      </c>
      <c r="L12" s="4" t="s">
        <v>99</v>
      </c>
      <c r="M12" s="23"/>
      <c r="Q12" s="23"/>
      <c r="U12" s="23"/>
      <c r="Y12" s="23" t="str">
        <f t="shared" si="17"/>
        <v>A1.06.01 Zinc-silver battery- button</v>
      </c>
      <c r="Z12" s="4" t="s">
        <v>353</v>
      </c>
      <c r="AA12" s="4" t="s">
        <v>1087</v>
      </c>
      <c r="AB12" s="4" t="s">
        <v>364</v>
      </c>
      <c r="AC12" s="20" t="s">
        <v>718</v>
      </c>
      <c r="AD12" s="20" t="s">
        <v>1100</v>
      </c>
      <c r="AE12" s="23">
        <f t="shared" si="18"/>
        <v>0</v>
      </c>
      <c r="AF12" s="3" t="s">
        <v>1142</v>
      </c>
      <c r="AG12" s="3"/>
      <c r="AH12" s="3"/>
      <c r="AI12" s="3"/>
      <c r="AJ12" s="3"/>
      <c r="AQ12" s="67" t="str">
        <f t="shared" si="9"/>
        <v>N/A</v>
      </c>
      <c r="AR12" s="4" t="s">
        <v>52</v>
      </c>
      <c r="AS12" s="4" t="s">
        <v>52</v>
      </c>
      <c r="AT12" s="4" t="s">
        <v>52</v>
      </c>
      <c r="AU12" s="4" t="s">
        <v>100</v>
      </c>
      <c r="AV12" s="14" t="str">
        <f>IF(AV$1=AW$1,AW12,IF(AV$1=AX$1,AX12,IF(AV$1=AY$1,AY12,IF(AV$1=#REF!,#REF!))))</f>
        <v xml:space="preserve">Not machine dry </v>
      </c>
      <c r="AW12" s="298" t="s">
        <v>2446</v>
      </c>
      <c r="AX12" s="298" t="s">
        <v>2457</v>
      </c>
      <c r="AY12" s="298" t="s">
        <v>2446</v>
      </c>
      <c r="BM12" s="14" t="str">
        <f t="shared" si="20"/>
        <v>Liquidi non infiammabili in packaging non infiammabile</v>
      </c>
      <c r="BN12" s="4" t="s">
        <v>634</v>
      </c>
      <c r="BO12" t="s">
        <v>637</v>
      </c>
      <c r="BP12" s="4" t="s">
        <v>142</v>
      </c>
      <c r="BS12" s="23" t="str">
        <f t="shared" si="2"/>
        <v>Other Materials</v>
      </c>
      <c r="BT12" s="4" t="s">
        <v>92</v>
      </c>
      <c r="BU12" s="4" t="s">
        <v>319</v>
      </c>
      <c r="BV12" s="24" t="s">
        <v>598</v>
      </c>
      <c r="BW12" s="4" t="s">
        <v>101</v>
      </c>
      <c r="BX12" s="23" t="str">
        <f t="shared" si="21"/>
        <v>2.3 LCD-photo frames</v>
      </c>
      <c r="BY12" s="4" t="s">
        <v>915</v>
      </c>
      <c r="BZ12" s="4" t="s">
        <v>1225</v>
      </c>
      <c r="CA12" s="4" t="s">
        <v>904</v>
      </c>
      <c r="CB12" s="36" t="s">
        <v>1162</v>
      </c>
      <c r="CC12" s="34" t="s">
        <v>1162</v>
      </c>
      <c r="CR12" s="57"/>
      <c r="CS12" s="57"/>
      <c r="CV12" s="23"/>
      <c r="CZ12" s="60"/>
      <c r="DA12" s="61"/>
      <c r="DB12" s="17"/>
      <c r="DF12" s="60"/>
      <c r="DG12" s="61"/>
      <c r="DH12" s="17"/>
      <c r="DL12" s="60"/>
      <c r="DM12" s="61"/>
      <c r="DN12" s="17"/>
      <c r="DR12" s="60"/>
      <c r="DS12" s="61"/>
      <c r="DT12" s="17"/>
      <c r="DX12" s="60"/>
      <c r="DY12" s="61"/>
      <c r="EN12" s="23" t="str">
        <f t="shared" si="23"/>
        <v>Aramid</v>
      </c>
      <c r="EO12" s="328" t="s">
        <v>2468</v>
      </c>
      <c r="EP12" s="328" t="s">
        <v>2560</v>
      </c>
      <c r="EQ12" s="328" t="s">
        <v>2560</v>
      </c>
      <c r="ER12" s="68"/>
    </row>
    <row r="13" spans="1:148" ht="27.6" customHeight="1">
      <c r="A13" s="18">
        <v>12</v>
      </c>
      <c r="B13" s="4" t="s">
        <v>102</v>
      </c>
      <c r="L13" s="4" t="s">
        <v>103</v>
      </c>
      <c r="M13" s="23"/>
      <c r="Q13" s="23"/>
      <c r="U13" s="23"/>
      <c r="Y13" s="23" t="str">
        <f t="shared" si="17"/>
        <v>A1.06.02 Zinc-silver battery- other</v>
      </c>
      <c r="Z13" s="4" t="s">
        <v>354</v>
      </c>
      <c r="AA13" s="4" t="s">
        <v>1088</v>
      </c>
      <c r="AB13" s="4" t="s">
        <v>365</v>
      </c>
      <c r="AC13" s="20" t="s">
        <v>719</v>
      </c>
      <c r="AD13" s="20" t="s">
        <v>1101</v>
      </c>
      <c r="AE13" s="23">
        <f t="shared" si="18"/>
        <v>0</v>
      </c>
      <c r="AF13" s="3" t="s">
        <v>1143</v>
      </c>
      <c r="AG13" s="3"/>
      <c r="AH13" s="3"/>
      <c r="AI13" s="3"/>
      <c r="AJ13" s="3"/>
      <c r="AU13" s="4" t="s">
        <v>64</v>
      </c>
      <c r="AV13" s="14" t="str">
        <f>IF(AV$1=AW$1,AW13,IF(AV$1=AX$1,AX13,IF(AV$1=AY$1,AY13,IF(AV$1=#REF!,#REF!))))</f>
        <v>4. select</v>
      </c>
      <c r="AW13" s="148" t="s">
        <v>2523</v>
      </c>
      <c r="AX13" s="148" t="s">
        <v>2523</v>
      </c>
      <c r="AY13" s="148" t="s">
        <v>2523</v>
      </c>
      <c r="BM13" s="14" t="str">
        <f t="shared" si="20"/>
        <v>Solidi non Infiammabili in Packaging non infiammabile</v>
      </c>
      <c r="BN13" s="4" t="s">
        <v>635</v>
      </c>
      <c r="BO13" s="4" t="s">
        <v>638</v>
      </c>
      <c r="BP13" s="4" t="s">
        <v>144</v>
      </c>
      <c r="BS13" s="23"/>
      <c r="BV13" s="24"/>
      <c r="BW13" s="4" t="s">
        <v>104</v>
      </c>
      <c r="BX13" s="23" t="str">
        <f t="shared" si="21"/>
        <v>2.4 Monitors</v>
      </c>
      <c r="BY13" s="4" t="s">
        <v>916</v>
      </c>
      <c r="BZ13" s="4" t="s">
        <v>1226</v>
      </c>
      <c r="CA13" s="4" t="s">
        <v>837</v>
      </c>
      <c r="CB13" s="36" t="s">
        <v>1163</v>
      </c>
      <c r="CC13" s="34" t="s">
        <v>1163</v>
      </c>
      <c r="CV13" s="23"/>
      <c r="CZ13" s="60"/>
      <c r="DA13" s="61"/>
      <c r="DB13" s="17"/>
      <c r="DF13" s="60"/>
      <c r="DG13" s="61"/>
      <c r="DH13" s="17"/>
      <c r="DL13" s="60"/>
      <c r="DM13" s="61"/>
      <c r="DN13" s="17"/>
      <c r="DR13" s="60"/>
      <c r="DS13" s="61"/>
      <c r="DT13" s="17"/>
      <c r="DX13" s="60"/>
      <c r="DY13" s="61"/>
      <c r="EN13" s="23" t="str">
        <f t="shared" si="23"/>
        <v>Camel</v>
      </c>
      <c r="EO13" s="328" t="s">
        <v>2469</v>
      </c>
      <c r="EP13" s="328" t="s">
        <v>2561</v>
      </c>
      <c r="EQ13" s="328" t="s">
        <v>2561</v>
      </c>
      <c r="ER13" s="68"/>
    </row>
    <row r="14" spans="1:148" ht="27.6" customHeight="1">
      <c r="A14" s="18">
        <v>13</v>
      </c>
      <c r="B14" s="4" t="s">
        <v>105</v>
      </c>
      <c r="L14" s="4" t="s">
        <v>106</v>
      </c>
      <c r="M14" s="23"/>
      <c r="Q14" s="23"/>
      <c r="U14" s="23"/>
      <c r="Y14" s="23" t="str">
        <f t="shared" si="17"/>
        <v>A1.07 lead portable Accumulator</v>
      </c>
      <c r="Z14" s="4" t="s">
        <v>355</v>
      </c>
      <c r="AA14" s="4" t="s">
        <v>1089</v>
      </c>
      <c r="AB14" s="4" t="s">
        <v>366</v>
      </c>
      <c r="AC14" s="20" t="s">
        <v>366</v>
      </c>
      <c r="AD14" s="20" t="s">
        <v>1102</v>
      </c>
      <c r="AE14" s="23">
        <f t="shared" si="18"/>
        <v>0</v>
      </c>
      <c r="AF14" s="3" t="s">
        <v>1144</v>
      </c>
      <c r="AG14" s="3"/>
      <c r="AH14" s="3"/>
      <c r="AI14" s="3"/>
      <c r="AJ14" s="3"/>
      <c r="AU14" s="4" t="s">
        <v>107</v>
      </c>
      <c r="AV14" s="14" t="str">
        <f>IF(AV$1=AW$1,AW14,IF(AV$1=AX$1,AX14,IF(AV$1=AY$1,AY14,IF(AV$1=#REF!,#REF!))))</f>
        <v xml:space="preserve">Ironable </v>
      </c>
      <c r="AW14" s="298" t="s">
        <v>2443</v>
      </c>
      <c r="AX14" s="298" t="s">
        <v>2454</v>
      </c>
      <c r="AY14" s="298" t="s">
        <v>2443</v>
      </c>
      <c r="BM14" s="14" t="str">
        <f t="shared" si="20"/>
        <v>Altro</v>
      </c>
      <c r="BN14" s="4" t="s">
        <v>221</v>
      </c>
      <c r="BO14" s="4" t="s">
        <v>626</v>
      </c>
      <c r="BP14" s="4" t="s">
        <v>221</v>
      </c>
      <c r="BW14" s="4" t="s">
        <v>108</v>
      </c>
      <c r="BX14" s="23" t="str">
        <f t="shared" si="21"/>
        <v>2.5 Laptop, notebook.</v>
      </c>
      <c r="BY14" s="4" t="s">
        <v>917</v>
      </c>
      <c r="BZ14" s="4" t="s">
        <v>905</v>
      </c>
      <c r="CA14" s="4" t="s">
        <v>838</v>
      </c>
      <c r="CB14" s="36" t="s">
        <v>905</v>
      </c>
      <c r="CC14" s="34" t="s">
        <v>905</v>
      </c>
      <c r="CV14" s="23"/>
      <c r="CZ14" s="60"/>
      <c r="DA14" s="61"/>
      <c r="DB14" s="17"/>
      <c r="DF14" s="60"/>
      <c r="DG14" s="61"/>
      <c r="DH14" s="17"/>
      <c r="DL14" s="60"/>
      <c r="DM14" s="61"/>
      <c r="DN14" s="17"/>
      <c r="DR14" s="60"/>
      <c r="DS14" s="61"/>
      <c r="DT14" s="17"/>
      <c r="DX14" s="60"/>
      <c r="DY14" s="61"/>
      <c r="EN14" s="23" t="str">
        <f t="shared" si="23"/>
        <v>Hemp</v>
      </c>
      <c r="EO14" s="328" t="s">
        <v>2470</v>
      </c>
      <c r="EP14" s="328" t="s">
        <v>2562</v>
      </c>
      <c r="EQ14" s="328" t="s">
        <v>2562</v>
      </c>
      <c r="ER14" s="68"/>
    </row>
    <row r="15" spans="1:148" ht="27.6" customHeight="1">
      <c r="A15" s="18">
        <v>14</v>
      </c>
      <c r="L15" s="4" t="s">
        <v>109</v>
      </c>
      <c r="M15" s="23"/>
      <c r="Q15" s="23"/>
      <c r="U15" s="23"/>
      <c r="Y15" s="23" t="str">
        <f t="shared" si="17"/>
        <v>A1.08 Nichel-cadmium portable Accumulator</v>
      </c>
      <c r="AA15" s="4" t="s">
        <v>1090</v>
      </c>
      <c r="AB15" s="4" t="s">
        <v>367</v>
      </c>
      <c r="AC15" s="20" t="s">
        <v>720</v>
      </c>
      <c r="AD15" s="20" t="s">
        <v>1103</v>
      </c>
      <c r="AE15" s="23">
        <f t="shared" si="18"/>
        <v>0</v>
      </c>
      <c r="AF15" s="3" t="s">
        <v>1145</v>
      </c>
      <c r="AG15" s="3"/>
      <c r="AH15" s="3"/>
      <c r="AI15" s="3"/>
      <c r="AJ15" s="3"/>
      <c r="AU15" s="4" t="s">
        <v>110</v>
      </c>
      <c r="AV15" s="14" t="str">
        <f>IF(AV$1=AW$1,AW15,IF(AV$1=AX$1,AX15,IF(AV$1=AY$1,AY15,IF(AV$1=#REF!,#REF!))))</f>
        <v xml:space="preserve">Not irononable </v>
      </c>
      <c r="AW15" s="298" t="s">
        <v>2444</v>
      </c>
      <c r="AX15" s="298" t="s">
        <v>2455</v>
      </c>
      <c r="AY15" s="298" t="s">
        <v>2444</v>
      </c>
      <c r="BW15" s="4" t="s">
        <v>111</v>
      </c>
      <c r="BX15" s="23" t="str">
        <f t="shared" si="21"/>
        <v>3.1 Straight fluorescent lamps</v>
      </c>
      <c r="BY15" s="4" t="s">
        <v>918</v>
      </c>
      <c r="BZ15" s="4" t="s">
        <v>1227</v>
      </c>
      <c r="CA15" s="4" t="s">
        <v>839</v>
      </c>
      <c r="CB15" s="36" t="s">
        <v>1164</v>
      </c>
      <c r="CC15" s="34" t="s">
        <v>1164</v>
      </c>
      <c r="CV15" s="23"/>
      <c r="CZ15" s="60"/>
      <c r="DA15" s="61"/>
      <c r="DB15" s="17"/>
      <c r="DF15" s="60"/>
      <c r="DG15" s="61"/>
      <c r="DH15" s="17"/>
      <c r="DL15" s="60"/>
      <c r="DM15" s="61"/>
      <c r="DN15" s="17"/>
      <c r="DR15" s="60"/>
      <c r="DS15" s="61"/>
      <c r="DT15" s="17"/>
      <c r="DX15" s="60"/>
      <c r="DY15" s="61"/>
      <c r="EN15" s="23" t="str">
        <f t="shared" si="23"/>
        <v>Textile paper</v>
      </c>
      <c r="EO15" s="328" t="s">
        <v>2471</v>
      </c>
      <c r="EP15" s="328" t="s">
        <v>2563</v>
      </c>
      <c r="EQ15" s="328" t="s">
        <v>2563</v>
      </c>
      <c r="ER15" s="68"/>
    </row>
    <row r="16" spans="1:148" ht="27.6" customHeight="1">
      <c r="A16" s="18">
        <v>15</v>
      </c>
      <c r="L16" s="4" t="s">
        <v>112</v>
      </c>
      <c r="M16" s="23"/>
      <c r="Q16" s="23"/>
      <c r="U16" s="23"/>
      <c r="Y16" s="23" t="str">
        <f t="shared" si="17"/>
        <v>A1.09 Nichel hydrides Met_portable Accumulator</v>
      </c>
      <c r="AA16" s="4" t="s">
        <v>1091</v>
      </c>
      <c r="AB16" s="4" t="s">
        <v>368</v>
      </c>
      <c r="AC16" s="20" t="s">
        <v>721</v>
      </c>
      <c r="AD16" s="20" t="s">
        <v>1104</v>
      </c>
      <c r="AE16" s="23">
        <f t="shared" si="18"/>
        <v>0</v>
      </c>
      <c r="AF16" s="3" t="s">
        <v>1146</v>
      </c>
      <c r="AG16" s="3"/>
      <c r="AH16" s="3"/>
      <c r="AI16" s="3"/>
      <c r="AJ16" s="3"/>
      <c r="AU16" s="4" t="s">
        <v>113</v>
      </c>
      <c r="AV16" s="14" t="str">
        <f>IF(AV$1=AW$1,AW16,IF(AV$1=AX$1,AX16,IF(AV$1=AY$1,AY16,IF(AV$1=#REF!,#REF!))))</f>
        <v>5. select</v>
      </c>
      <c r="AW16" s="148" t="s">
        <v>2524</v>
      </c>
      <c r="AX16" s="148" t="s">
        <v>2524</v>
      </c>
      <c r="AY16" s="148" t="s">
        <v>2524</v>
      </c>
      <c r="BW16" s="4" t="s">
        <v>114</v>
      </c>
      <c r="BX16" s="23" t="str">
        <f t="shared" si="21"/>
        <v>3.2 Compact fluorescent lamps</v>
      </c>
      <c r="BY16" s="4" t="s">
        <v>919</v>
      </c>
      <c r="BZ16" s="4" t="s">
        <v>1228</v>
      </c>
      <c r="CA16" s="4" t="s">
        <v>840</v>
      </c>
      <c r="CB16" s="36" t="s">
        <v>1165</v>
      </c>
      <c r="CC16" s="34" t="s">
        <v>1165</v>
      </c>
      <c r="CV16" s="23"/>
      <c r="CZ16" s="60"/>
      <c r="DA16" s="61"/>
      <c r="DB16" s="17"/>
      <c r="DF16" s="60"/>
      <c r="DG16" s="61"/>
      <c r="DH16" s="17"/>
      <c r="DL16" s="60"/>
      <c r="DM16" s="61"/>
      <c r="DN16" s="17"/>
      <c r="DR16" s="60"/>
      <c r="DS16" s="61"/>
      <c r="DT16" s="17"/>
      <c r="DX16" s="60"/>
      <c r="DY16" s="61"/>
      <c r="EN16" s="23" t="str">
        <f t="shared" si="23"/>
        <v>Beaver</v>
      </c>
      <c r="EO16" s="328" t="s">
        <v>2472</v>
      </c>
      <c r="EP16" s="328" t="s">
        <v>2564</v>
      </c>
      <c r="EQ16" s="328" t="s">
        <v>2564</v>
      </c>
      <c r="ER16" s="68"/>
    </row>
    <row r="17" spans="1:148" ht="27.6" customHeight="1">
      <c r="A17" s="18">
        <v>16</v>
      </c>
      <c r="L17" s="4" t="s">
        <v>115</v>
      </c>
      <c r="M17" s="23"/>
      <c r="Q17" s="23"/>
      <c r="U17" s="23"/>
      <c r="Y17" s="23" t="str">
        <f t="shared" si="17"/>
        <v xml:space="preserve">A1.11 other portable </v>
      </c>
      <c r="AA17" s="4" t="s">
        <v>1092</v>
      </c>
      <c r="AB17" s="4" t="s">
        <v>369</v>
      </c>
      <c r="AC17" s="20" t="s">
        <v>722</v>
      </c>
      <c r="AD17" s="20" t="s">
        <v>1105</v>
      </c>
      <c r="AE17" s="23">
        <f t="shared" si="18"/>
        <v>0</v>
      </c>
      <c r="AF17" s="3" t="s">
        <v>1147</v>
      </c>
      <c r="AG17" s="3"/>
      <c r="AH17" s="3"/>
      <c r="AI17" s="3"/>
      <c r="AJ17" s="3"/>
      <c r="AU17" s="4" t="s">
        <v>116</v>
      </c>
      <c r="AV17" s="14" t="str">
        <f>IF(AV$1=AW$1,AW17,IF(AV$1=AX$1,AX17,IF(AV$1=AY$1,AY17,IF(AV$1=#REF!,#REF!))))</f>
        <v xml:space="preserve">Dry cleanable </v>
      </c>
      <c r="AW17" s="298" t="s">
        <v>2439</v>
      </c>
      <c r="AX17" s="298" t="s">
        <v>2450</v>
      </c>
      <c r="AY17" s="298" t="s">
        <v>2439</v>
      </c>
      <c r="BO17"/>
      <c r="BW17" s="4" t="s">
        <v>117</v>
      </c>
      <c r="BX17" s="23" t="str">
        <f t="shared" si="21"/>
        <v>3.3 Fluorescent lamps</v>
      </c>
      <c r="BY17" s="4" t="s">
        <v>920</v>
      </c>
      <c r="BZ17" s="4" t="s">
        <v>1229</v>
      </c>
      <c r="CA17" s="4" t="s">
        <v>841</v>
      </c>
      <c r="CB17" s="36" t="s">
        <v>1166</v>
      </c>
      <c r="CC17" s="34" t="s">
        <v>1166</v>
      </c>
      <c r="CV17" s="23"/>
      <c r="CZ17" s="60"/>
      <c r="DA17" s="61"/>
      <c r="DB17" s="17"/>
      <c r="DF17" s="60"/>
      <c r="DG17" s="61"/>
      <c r="DH17" s="17"/>
      <c r="DL17" s="60"/>
      <c r="DM17" s="61"/>
      <c r="DN17" s="17"/>
      <c r="DR17" s="60"/>
      <c r="DS17" s="61"/>
      <c r="DT17" s="17"/>
      <c r="DX17" s="60"/>
      <c r="DY17" s="61"/>
      <c r="EN17" s="23" t="str">
        <f t="shared" si="23"/>
        <v>Chlorofiber</v>
      </c>
      <c r="EO17" s="328" t="s">
        <v>2473</v>
      </c>
      <c r="EP17" s="328" t="s">
        <v>2565</v>
      </c>
      <c r="EQ17" s="328" t="s">
        <v>2565</v>
      </c>
      <c r="ER17" s="68"/>
    </row>
    <row r="18" spans="1:148" ht="27.6" customHeight="1">
      <c r="A18" s="18">
        <v>17</v>
      </c>
      <c r="L18" s="4" t="s">
        <v>118</v>
      </c>
      <c r="M18" s="23"/>
      <c r="Q18" s="23"/>
      <c r="U18" s="23"/>
      <c r="Y18" s="23">
        <f t="shared" si="17"/>
        <v>0</v>
      </c>
      <c r="AB18" s="4" t="s">
        <v>370</v>
      </c>
      <c r="AC18" s="20" t="s">
        <v>723</v>
      </c>
      <c r="AD18" s="20"/>
      <c r="AU18" s="4" t="s">
        <v>119</v>
      </c>
      <c r="AV18" s="14" t="str">
        <f>IF(AV$1=AW$1,AW18,IF(AV$1=AX$1,AX18,IF(AV$1=AY$1,AY18,IF(AV$1=#REF!,#REF!))))</f>
        <v xml:space="preserve">Not dry cleanable </v>
      </c>
      <c r="AW18" s="298" t="s">
        <v>2440</v>
      </c>
      <c r="AX18" s="298" t="s">
        <v>2451</v>
      </c>
      <c r="AY18" s="298" t="s">
        <v>2440</v>
      </c>
      <c r="BW18" s="4" t="s">
        <v>120</v>
      </c>
      <c r="BX18" s="23" t="str">
        <f t="shared" si="21"/>
        <v>3.4 High intensity discharge lamps</v>
      </c>
      <c r="BY18" s="4" t="s">
        <v>921</v>
      </c>
      <c r="BZ18" s="4" t="s">
        <v>1230</v>
      </c>
      <c r="CA18" s="4" t="s">
        <v>828</v>
      </c>
      <c r="CB18" s="36" t="s">
        <v>1167</v>
      </c>
      <c r="CC18" s="34" t="s">
        <v>1167</v>
      </c>
      <c r="CV18" s="23"/>
      <c r="CZ18" s="60"/>
      <c r="DA18" s="61"/>
      <c r="DB18" s="17"/>
      <c r="DF18" s="60"/>
      <c r="DG18" s="61"/>
      <c r="DH18" s="17"/>
      <c r="DL18" s="60"/>
      <c r="DM18" s="61"/>
      <c r="DN18" s="17"/>
      <c r="DR18" s="60"/>
      <c r="DS18" s="61"/>
      <c r="DT18" s="17"/>
      <c r="DX18" s="60"/>
      <c r="DY18" s="61"/>
      <c r="EN18" s="23" t="str">
        <f t="shared" si="23"/>
        <v>Coconut</v>
      </c>
      <c r="EO18" s="328" t="s">
        <v>2474</v>
      </c>
      <c r="EP18" s="328" t="s">
        <v>2566</v>
      </c>
      <c r="EQ18" s="328" t="s">
        <v>2566</v>
      </c>
      <c r="ER18" s="68"/>
    </row>
    <row r="19" spans="1:148" ht="15.75">
      <c r="A19" s="18">
        <v>18</v>
      </c>
      <c r="L19" s="4" t="s">
        <v>121</v>
      </c>
      <c r="M19" s="23"/>
      <c r="Q19" s="23"/>
      <c r="U19" s="23"/>
      <c r="Y19" s="23">
        <f t="shared" si="17"/>
        <v>0</v>
      </c>
      <c r="AB19" s="4" t="s">
        <v>371</v>
      </c>
      <c r="AC19" s="20" t="s">
        <v>724</v>
      </c>
      <c r="AD19" s="20"/>
      <c r="AU19" s="4" t="s">
        <v>122</v>
      </c>
      <c r="AV19" s="14"/>
      <c r="BW19" s="4" t="s">
        <v>123</v>
      </c>
      <c r="BX19" s="23" t="str">
        <f t="shared" si="21"/>
        <v>3.5 LED lamps</v>
      </c>
      <c r="BY19" s="4" t="s">
        <v>922</v>
      </c>
      <c r="BZ19" s="4" t="s">
        <v>1231</v>
      </c>
      <c r="CA19" s="4" t="s">
        <v>842</v>
      </c>
      <c r="CB19" s="36" t="s">
        <v>1168</v>
      </c>
      <c r="CC19" s="34" t="s">
        <v>1168</v>
      </c>
      <c r="CV19" s="23"/>
      <c r="CZ19" s="60"/>
      <c r="DA19" s="61"/>
      <c r="DB19" s="17"/>
      <c r="DF19" s="60"/>
      <c r="DG19" s="61"/>
      <c r="DH19" s="17"/>
      <c r="DL19" s="60"/>
      <c r="DM19" s="61"/>
      <c r="DN19" s="17"/>
      <c r="DR19" s="60"/>
      <c r="DS19" s="61"/>
      <c r="DT19" s="17"/>
      <c r="DX19" s="60"/>
      <c r="DY19" s="61"/>
      <c r="EN19" s="23" t="str">
        <f t="shared" si="23"/>
        <v>Cotton</v>
      </c>
      <c r="EO19" s="328" t="s">
        <v>2475</v>
      </c>
      <c r="EP19" s="328" t="s">
        <v>2567</v>
      </c>
      <c r="EQ19" s="328" t="s">
        <v>2567</v>
      </c>
      <c r="ER19" s="68"/>
    </row>
    <row r="20" spans="1:148" ht="15.75">
      <c r="A20" s="18">
        <v>19</v>
      </c>
      <c r="L20" s="4" t="s">
        <v>124</v>
      </c>
      <c r="M20" s="23"/>
      <c r="Q20" s="23"/>
      <c r="U20" s="23"/>
      <c r="Y20" s="23">
        <f t="shared" si="17"/>
        <v>0</v>
      </c>
      <c r="AB20" s="4" t="s">
        <v>372</v>
      </c>
      <c r="AC20" s="20" t="s">
        <v>725</v>
      </c>
      <c r="AD20" s="20"/>
      <c r="AU20" s="4" t="s">
        <v>125</v>
      </c>
      <c r="AV20" s="14"/>
      <c r="BW20" s="4" t="s">
        <v>126</v>
      </c>
      <c r="BX20" s="23" t="str">
        <f t="shared" si="21"/>
        <v>4.1 Washing machines</v>
      </c>
      <c r="BY20" s="4" t="s">
        <v>923</v>
      </c>
      <c r="BZ20" s="4" t="s">
        <v>1232</v>
      </c>
      <c r="CA20" s="4" t="s">
        <v>843</v>
      </c>
      <c r="CB20" s="36" t="s">
        <v>1169</v>
      </c>
      <c r="CC20" s="34" t="s">
        <v>1169</v>
      </c>
      <c r="CV20" s="23"/>
      <c r="CZ20" s="60"/>
      <c r="DA20" s="61"/>
      <c r="DB20" s="17"/>
      <c r="DF20" s="60"/>
      <c r="DG20" s="61"/>
      <c r="DH20" s="17"/>
      <c r="DL20" s="60"/>
      <c r="DM20" s="61"/>
      <c r="DN20" s="17"/>
      <c r="DR20" s="60"/>
      <c r="DS20" s="61"/>
      <c r="DT20" s="17"/>
      <c r="DX20" s="60"/>
      <c r="DY20" s="61"/>
      <c r="EN20" s="23" t="str">
        <f t="shared" si="23"/>
        <v>Horsehair</v>
      </c>
      <c r="EO20" s="328" t="s">
        <v>2476</v>
      </c>
      <c r="EP20" s="328" t="s">
        <v>2568</v>
      </c>
      <c r="EQ20" s="328" t="s">
        <v>2568</v>
      </c>
      <c r="ER20" s="68"/>
    </row>
    <row r="21" spans="1:148" ht="15.75">
      <c r="A21" s="18">
        <v>20</v>
      </c>
      <c r="L21" s="4" t="s">
        <v>127</v>
      </c>
      <c r="M21" s="23"/>
      <c r="Q21" s="23"/>
      <c r="U21" s="23"/>
      <c r="Y21" s="23">
        <f t="shared" si="17"/>
        <v>0</v>
      </c>
      <c r="AB21" s="4" t="s">
        <v>373</v>
      </c>
      <c r="AC21" s="20" t="s">
        <v>726</v>
      </c>
      <c r="AD21" s="20"/>
      <c r="AU21" s="4" t="s">
        <v>82</v>
      </c>
      <c r="AV21" s="14"/>
      <c r="BW21" s="4" t="s">
        <v>128</v>
      </c>
      <c r="BX21" s="23" t="str">
        <f t="shared" si="21"/>
        <v>4.2 Washing machines</v>
      </c>
      <c r="BY21" s="4" t="s">
        <v>924</v>
      </c>
      <c r="BZ21" s="4" t="s">
        <v>1233</v>
      </c>
      <c r="CA21" s="4" t="s">
        <v>844</v>
      </c>
      <c r="CB21" s="36" t="s">
        <v>1170</v>
      </c>
      <c r="CC21" s="34" t="s">
        <v>1170</v>
      </c>
      <c r="CV21" s="23"/>
      <c r="CZ21" s="60"/>
      <c r="DA21" s="61"/>
      <c r="DB21" s="17"/>
      <c r="DF21" s="60"/>
      <c r="DG21" s="61"/>
      <c r="DH21" s="17"/>
      <c r="DL21" s="60"/>
      <c r="DM21" s="61"/>
      <c r="DN21" s="17"/>
      <c r="DR21" s="60"/>
      <c r="DS21" s="61"/>
      <c r="DT21" s="17"/>
      <c r="DX21" s="60"/>
      <c r="DY21" s="61"/>
      <c r="EN21" s="23" t="str">
        <f t="shared" si="23"/>
        <v>Cupro</v>
      </c>
      <c r="EO21" s="328" t="s">
        <v>2477</v>
      </c>
      <c r="EP21" s="328" t="s">
        <v>2569</v>
      </c>
      <c r="EQ21" s="328" t="s">
        <v>2569</v>
      </c>
      <c r="ER21" s="68"/>
    </row>
    <row r="22" spans="1:148" ht="15.75">
      <c r="A22" s="18">
        <v>21</v>
      </c>
      <c r="M22" s="23"/>
      <c r="Q22" s="23"/>
      <c r="U22" s="23"/>
      <c r="Y22" s="23">
        <f t="shared" si="17"/>
        <v>0</v>
      </c>
      <c r="AB22" s="4" t="s">
        <v>374</v>
      </c>
      <c r="AC22" s="20" t="s">
        <v>374</v>
      </c>
      <c r="AD22" s="20"/>
      <c r="AU22" s="4" t="s">
        <v>129</v>
      </c>
      <c r="AV22" s="14"/>
      <c r="AW22" s="298"/>
      <c r="AX22" s="298"/>
      <c r="AY22" s="298"/>
      <c r="BW22" s="4" t="s">
        <v>130</v>
      </c>
      <c r="BX22" s="23" t="str">
        <f t="shared" si="21"/>
        <v>4.3 Dish washing machines</v>
      </c>
      <c r="BY22" s="4" t="s">
        <v>925</v>
      </c>
      <c r="BZ22" s="4" t="s">
        <v>1234</v>
      </c>
      <c r="CA22" s="4" t="s">
        <v>845</v>
      </c>
      <c r="CB22" s="36" t="s">
        <v>1171</v>
      </c>
      <c r="CC22" s="34" t="s">
        <v>1171</v>
      </c>
      <c r="CV22" s="23"/>
      <c r="CZ22" s="60"/>
      <c r="DA22" s="61"/>
      <c r="DB22" s="17"/>
      <c r="DF22" s="60"/>
      <c r="DG22" s="61"/>
      <c r="DH22" s="17"/>
      <c r="DL22" s="60"/>
      <c r="DM22" s="61"/>
      <c r="DN22" s="17"/>
      <c r="DR22" s="60"/>
      <c r="DS22" s="61"/>
      <c r="DT22" s="17"/>
      <c r="DX22" s="60"/>
      <c r="DY22" s="61"/>
      <c r="EN22" s="23" t="str">
        <f t="shared" si="23"/>
        <v>Elastane</v>
      </c>
      <c r="EO22" s="328" t="s">
        <v>2478</v>
      </c>
      <c r="EP22" s="328" t="s">
        <v>2570</v>
      </c>
      <c r="EQ22" s="328" t="s">
        <v>2570</v>
      </c>
      <c r="ER22" s="68"/>
    </row>
    <row r="23" spans="1:148" ht="15.75">
      <c r="A23" s="18">
        <v>22</v>
      </c>
      <c r="M23" s="23"/>
      <c r="Q23" s="23"/>
      <c r="U23" s="23"/>
      <c r="Y23" s="23">
        <f t="shared" si="17"/>
        <v>0</v>
      </c>
      <c r="AB23" s="4" t="s">
        <v>375</v>
      </c>
      <c r="AC23" s="20" t="s">
        <v>727</v>
      </c>
      <c r="AD23" s="20"/>
      <c r="AU23" s="4" t="s">
        <v>131</v>
      </c>
      <c r="AV23" s="14"/>
      <c r="AW23" s="298"/>
      <c r="AX23" s="298"/>
      <c r="AY23" s="298"/>
      <c r="BW23" s="4" t="s">
        <v>133</v>
      </c>
      <c r="BX23" s="23" t="str">
        <f t="shared" si="21"/>
        <v>4.4. Cookers, Electric stoves, Electric hot plates</v>
      </c>
      <c r="BY23" s="4" t="s">
        <v>926</v>
      </c>
      <c r="BZ23" s="4" t="s">
        <v>1235</v>
      </c>
      <c r="CA23" s="4" t="s">
        <v>846</v>
      </c>
      <c r="CB23" s="36" t="s">
        <v>1172</v>
      </c>
      <c r="CC23" s="34" t="s">
        <v>1172</v>
      </c>
      <c r="CV23" s="23"/>
      <c r="CZ23" s="60"/>
      <c r="DA23" s="61"/>
      <c r="DB23" s="17"/>
      <c r="DF23" s="60"/>
      <c r="DG23" s="61"/>
      <c r="DH23" s="17"/>
      <c r="DL23" s="60"/>
      <c r="DM23" s="61"/>
      <c r="DN23" s="17"/>
      <c r="DR23" s="60"/>
      <c r="DS23" s="61"/>
      <c r="DT23" s="17"/>
      <c r="DX23" s="60"/>
      <c r="DY23" s="61"/>
      <c r="EN23" s="23" t="str">
        <f t="shared" si="23"/>
        <v>Elastolefin</v>
      </c>
      <c r="EO23" s="328" t="s">
        <v>2479</v>
      </c>
      <c r="EP23" s="328" t="s">
        <v>2571</v>
      </c>
      <c r="EQ23" s="328" t="s">
        <v>2571</v>
      </c>
      <c r="ER23" s="68"/>
    </row>
    <row r="24" spans="1:148" ht="15.75">
      <c r="A24" s="18">
        <v>23</v>
      </c>
      <c r="M24" s="23"/>
      <c r="Q24" s="23"/>
      <c r="U24" s="23"/>
      <c r="Y24" s="23">
        <f t="shared" si="17"/>
        <v>0</v>
      </c>
      <c r="AB24" s="4" t="s">
        <v>376</v>
      </c>
      <c r="AC24" s="20" t="s">
        <v>728</v>
      </c>
      <c r="AD24" s="20"/>
      <c r="AU24" s="4" t="s">
        <v>134</v>
      </c>
      <c r="AV24" s="14"/>
      <c r="BW24" s="4" t="s">
        <v>136</v>
      </c>
      <c r="BX24" s="23" t="str">
        <f t="shared" si="21"/>
        <v>4.5 Luminaires</v>
      </c>
      <c r="BY24" s="4" t="s">
        <v>927</v>
      </c>
      <c r="BZ24" s="4" t="s">
        <v>1236</v>
      </c>
      <c r="CA24" s="4" t="s">
        <v>847</v>
      </c>
      <c r="CB24" s="36" t="s">
        <v>1173</v>
      </c>
      <c r="CC24" s="34" t="s">
        <v>1173</v>
      </c>
      <c r="CV24" s="23"/>
      <c r="CZ24" s="60"/>
      <c r="DA24" s="61"/>
      <c r="DB24" s="17"/>
      <c r="DF24" s="60"/>
      <c r="DG24" s="61"/>
      <c r="DH24" s="17"/>
      <c r="DL24" s="60"/>
      <c r="DM24" s="61"/>
      <c r="DN24" s="17"/>
      <c r="DR24" s="60"/>
      <c r="DS24" s="61"/>
      <c r="DT24" s="17"/>
      <c r="DX24" s="60"/>
      <c r="DY24" s="61"/>
      <c r="EN24" s="23" t="str">
        <f t="shared" si="23"/>
        <v>Elastomultiester</v>
      </c>
      <c r="EO24" s="328" t="s">
        <v>2480</v>
      </c>
      <c r="EP24" s="328" t="s">
        <v>2572</v>
      </c>
      <c r="EQ24" s="328" t="s">
        <v>2572</v>
      </c>
      <c r="ER24" s="68"/>
    </row>
    <row r="25" spans="1:148" ht="15.75">
      <c r="A25" s="18">
        <v>24</v>
      </c>
      <c r="M25" s="23"/>
      <c r="Q25" s="23"/>
      <c r="U25" s="23"/>
      <c r="Y25" s="23">
        <f t="shared" si="17"/>
        <v>0</v>
      </c>
      <c r="AB25" s="4" t="s">
        <v>377</v>
      </c>
      <c r="AC25" s="20" t="s">
        <v>729</v>
      </c>
      <c r="AD25" s="20"/>
      <c r="AU25" s="4" t="s">
        <v>137</v>
      </c>
      <c r="AV25" s="14"/>
      <c r="BW25" s="4" t="s">
        <v>138</v>
      </c>
      <c r="BX25" s="23" t="str">
        <f t="shared" si="21"/>
        <v>4.6 Equipment reproducing sound or images, Musical equipment</v>
      </c>
      <c r="BY25" s="4" t="s">
        <v>928</v>
      </c>
      <c r="BZ25" s="4" t="s">
        <v>1237</v>
      </c>
      <c r="CA25" s="4" t="s">
        <v>848</v>
      </c>
      <c r="CB25" s="36" t="s">
        <v>1174</v>
      </c>
      <c r="CC25" s="34" t="s">
        <v>1174</v>
      </c>
      <c r="CV25" s="23"/>
      <c r="CZ25" s="60"/>
      <c r="DA25" s="61"/>
      <c r="DB25" s="17"/>
      <c r="DF25" s="60"/>
      <c r="DG25" s="61"/>
      <c r="DH25" s="17"/>
      <c r="DL25" s="60"/>
      <c r="DM25" s="61"/>
      <c r="DN25" s="17"/>
      <c r="DR25" s="60"/>
      <c r="DS25" s="61"/>
      <c r="DT25" s="17"/>
      <c r="DX25" s="60"/>
      <c r="DY25" s="61"/>
      <c r="EN25" s="23" t="str">
        <f t="shared" si="23"/>
        <v>Fluorofiber</v>
      </c>
      <c r="EO25" s="328" t="s">
        <v>2481</v>
      </c>
      <c r="EP25" s="328" t="s">
        <v>2573</v>
      </c>
      <c r="EQ25" s="328" t="s">
        <v>2573</v>
      </c>
      <c r="ER25" s="68"/>
    </row>
    <row r="26" spans="1:148" ht="15.75">
      <c r="A26" s="18">
        <v>25</v>
      </c>
      <c r="M26" s="23"/>
      <c r="Q26" s="23"/>
      <c r="U26" s="23"/>
      <c r="Y26" s="23">
        <f t="shared" si="17"/>
        <v>0</v>
      </c>
      <c r="AB26" s="4" t="s">
        <v>378</v>
      </c>
      <c r="AC26" s="20" t="s">
        <v>730</v>
      </c>
      <c r="AD26" s="20"/>
      <c r="AU26" s="4" t="s">
        <v>93</v>
      </c>
      <c r="AV26" s="14"/>
      <c r="BX26" s="23" t="str">
        <f t="shared" si="21"/>
        <v>4.7 Appliances for knitting and weaving</v>
      </c>
      <c r="BY26" s="4" t="s">
        <v>929</v>
      </c>
      <c r="BZ26" s="4" t="s">
        <v>1238</v>
      </c>
      <c r="CA26" s="4" t="s">
        <v>849</v>
      </c>
      <c r="CB26" s="36" t="s">
        <v>1175</v>
      </c>
      <c r="CC26" s="34" t="s">
        <v>1175</v>
      </c>
      <c r="CV26" s="23"/>
      <c r="CZ26" s="60"/>
      <c r="DA26" s="61"/>
      <c r="DB26" s="17"/>
      <c r="DF26" s="60"/>
      <c r="DG26" s="61"/>
      <c r="DH26" s="17"/>
      <c r="DL26" s="60"/>
      <c r="DM26" s="61"/>
      <c r="DN26" s="17"/>
      <c r="DR26" s="60"/>
      <c r="DS26" s="61"/>
      <c r="DT26" s="17"/>
      <c r="DX26" s="60"/>
      <c r="DY26" s="61"/>
      <c r="EN26" s="23" t="str">
        <f t="shared" si="23"/>
        <v>Broom</v>
      </c>
      <c r="EO26" s="328" t="s">
        <v>2482</v>
      </c>
      <c r="EP26" s="328" t="s">
        <v>2574</v>
      </c>
      <c r="EQ26" s="328" t="s">
        <v>2574</v>
      </c>
      <c r="ER26" s="68"/>
    </row>
    <row r="27" spans="1:148" ht="15.75">
      <c r="A27" s="18">
        <v>26</v>
      </c>
      <c r="M27" s="23"/>
      <c r="Q27" s="23"/>
      <c r="U27" s="23"/>
      <c r="Y27" s="23">
        <f t="shared" si="17"/>
        <v>0</v>
      </c>
      <c r="AB27" s="4" t="s">
        <v>379</v>
      </c>
      <c r="AC27" s="20" t="s">
        <v>731</v>
      </c>
      <c r="AD27" s="20"/>
      <c r="AU27" s="4" t="s">
        <v>97</v>
      </c>
      <c r="AV27" s="14"/>
      <c r="BX27" s="23" t="str">
        <f t="shared" si="21"/>
        <v xml:space="preserve">4.8 big printer </v>
      </c>
      <c r="BY27" s="4" t="s">
        <v>930</v>
      </c>
      <c r="BZ27" s="4" t="s">
        <v>1239</v>
      </c>
      <c r="CA27" s="4" t="s">
        <v>850</v>
      </c>
      <c r="CB27" s="36" t="s">
        <v>1176</v>
      </c>
      <c r="CC27" s="34" t="s">
        <v>1176</v>
      </c>
      <c r="CV27" s="23"/>
      <c r="CZ27" s="60"/>
      <c r="DA27" s="61"/>
      <c r="DB27" s="17"/>
      <c r="DF27" s="60"/>
      <c r="DG27" s="61"/>
      <c r="DH27" s="17"/>
      <c r="DL27" s="60"/>
      <c r="DM27" s="61"/>
      <c r="DN27" s="17"/>
      <c r="DR27" s="60"/>
      <c r="DS27" s="61"/>
      <c r="DT27" s="17"/>
      <c r="DX27" s="60"/>
      <c r="DY27" s="61"/>
      <c r="EN27" s="23" t="str">
        <f t="shared" si="23"/>
        <v>Elastodiene</v>
      </c>
      <c r="EO27" s="328" t="s">
        <v>2483</v>
      </c>
      <c r="EP27" s="328" t="s">
        <v>2575</v>
      </c>
      <c r="EQ27" s="328" t="s">
        <v>2575</v>
      </c>
      <c r="ER27" s="68"/>
    </row>
    <row r="28" spans="1:148" ht="15.75">
      <c r="A28" s="18">
        <v>27</v>
      </c>
      <c r="M28" s="23"/>
      <c r="Q28" s="23"/>
      <c r="U28" s="23"/>
      <c r="Y28" s="23">
        <f t="shared" si="17"/>
        <v>0</v>
      </c>
      <c r="AB28" s="4" t="s">
        <v>380</v>
      </c>
      <c r="AC28" s="20" t="s">
        <v>732</v>
      </c>
      <c r="AD28" s="20"/>
      <c r="AU28" s="4" t="s">
        <v>141</v>
      </c>
      <c r="AV28" s="14"/>
      <c r="BX28" s="23" t="str">
        <f t="shared" si="21"/>
        <v xml:space="preserve">4.9 big copier </v>
      </c>
      <c r="BY28" s="4" t="s">
        <v>931</v>
      </c>
      <c r="BZ28" s="4" t="s">
        <v>1240</v>
      </c>
      <c r="CA28" s="4" t="s">
        <v>851</v>
      </c>
      <c r="CB28" s="36" t="s">
        <v>1177</v>
      </c>
      <c r="CC28" s="34" t="s">
        <v>1177</v>
      </c>
      <c r="CV28" s="23"/>
      <c r="CZ28" s="60"/>
      <c r="DA28" s="61"/>
      <c r="DB28" s="17"/>
      <c r="DF28" s="60"/>
      <c r="DG28" s="61"/>
      <c r="DH28" s="17"/>
      <c r="DL28" s="60"/>
      <c r="DM28" s="61"/>
      <c r="DN28" s="17"/>
      <c r="DR28" s="60"/>
      <c r="DS28" s="61"/>
      <c r="DT28" s="17"/>
      <c r="DX28" s="60"/>
      <c r="DY28" s="61"/>
      <c r="EN28" s="23" t="str">
        <f t="shared" si="23"/>
        <v>Guanaco</v>
      </c>
      <c r="EO28" s="328" t="s">
        <v>2484</v>
      </c>
      <c r="EP28" s="328" t="s">
        <v>2576</v>
      </c>
      <c r="EQ28" s="328" t="s">
        <v>2576</v>
      </c>
      <c r="ER28" s="68"/>
    </row>
    <row r="29" spans="1:148" ht="15.75">
      <c r="A29" s="18">
        <v>28</v>
      </c>
      <c r="M29" s="23"/>
      <c r="Q29" s="23"/>
      <c r="U29" s="23"/>
      <c r="Y29" s="23">
        <f t="shared" si="17"/>
        <v>0</v>
      </c>
      <c r="AB29" s="4" t="s">
        <v>381</v>
      </c>
      <c r="AC29" s="20" t="s">
        <v>733</v>
      </c>
      <c r="AD29" s="20"/>
      <c r="AU29" s="4" t="s">
        <v>143</v>
      </c>
      <c r="AV29" s="14"/>
      <c r="BX29" s="23" t="str">
        <f t="shared" si="21"/>
        <v>4.10 big token machines</v>
      </c>
      <c r="BY29" s="4" t="s">
        <v>932</v>
      </c>
      <c r="BZ29" s="4" t="s">
        <v>1241</v>
      </c>
      <c r="CA29" s="4" t="s">
        <v>852</v>
      </c>
      <c r="CB29" s="36" t="s">
        <v>1178</v>
      </c>
      <c r="CC29" s="34" t="s">
        <v>1178</v>
      </c>
      <c r="CV29" s="23"/>
      <c r="CZ29" s="60"/>
      <c r="DA29" s="61"/>
      <c r="DB29" s="17"/>
      <c r="DF29" s="60"/>
      <c r="DG29" s="61"/>
      <c r="DH29" s="17"/>
      <c r="DL29" s="60"/>
      <c r="DM29" s="61"/>
      <c r="DN29" s="17"/>
      <c r="DR29" s="60"/>
      <c r="DS29" s="61"/>
      <c r="DT29" s="17"/>
      <c r="DX29" s="60"/>
      <c r="DY29" s="61"/>
      <c r="EN29" s="23" t="str">
        <f t="shared" si="23"/>
        <v>Henequen</v>
      </c>
      <c r="EO29" s="328" t="s">
        <v>2427</v>
      </c>
      <c r="EP29" s="328" t="s">
        <v>2577</v>
      </c>
      <c r="EQ29" s="328" t="s">
        <v>2577</v>
      </c>
      <c r="ER29" s="68"/>
    </row>
    <row r="30" spans="1:148" ht="15.75">
      <c r="A30" s="18">
        <v>29</v>
      </c>
      <c r="M30" s="23"/>
      <c r="Q30" s="23"/>
      <c r="U30" s="23"/>
      <c r="Y30" s="23">
        <f t="shared" si="17"/>
        <v>0</v>
      </c>
      <c r="AB30" s="4" t="s">
        <v>382</v>
      </c>
      <c r="AC30" s="20" t="s">
        <v>734</v>
      </c>
      <c r="AD30" s="20"/>
      <c r="AU30" s="4" t="s">
        <v>145</v>
      </c>
      <c r="AV30" s="14"/>
      <c r="BX30" s="23" t="str">
        <f t="shared" si="21"/>
        <v xml:space="preserve">4.11 big medical devices </v>
      </c>
      <c r="BY30" s="4" t="s">
        <v>933</v>
      </c>
      <c r="BZ30" s="4" t="s">
        <v>1242</v>
      </c>
      <c r="CA30" s="4" t="s">
        <v>853</v>
      </c>
      <c r="CB30" s="36" t="s">
        <v>1179</v>
      </c>
      <c r="CC30" s="34" t="s">
        <v>1179</v>
      </c>
      <c r="CV30" s="23"/>
      <c r="CZ30" s="60"/>
      <c r="DA30" s="61"/>
      <c r="DB30" s="17"/>
      <c r="DF30" s="60"/>
      <c r="DG30" s="61"/>
      <c r="DH30" s="17"/>
      <c r="DL30" s="60"/>
      <c r="DM30" s="61"/>
      <c r="DN30" s="17"/>
      <c r="DR30" s="60"/>
      <c r="DS30" s="61"/>
      <c r="DT30" s="17"/>
      <c r="DX30" s="60"/>
      <c r="DY30" s="61"/>
      <c r="EN30" s="23" t="str">
        <f t="shared" si="23"/>
        <v>Jute</v>
      </c>
      <c r="EO30" s="328" t="s">
        <v>2485</v>
      </c>
      <c r="EP30" s="328" t="s">
        <v>2578</v>
      </c>
      <c r="EQ30" s="328" t="s">
        <v>2578</v>
      </c>
      <c r="ER30" s="68"/>
    </row>
    <row r="31" spans="1:148" ht="15.75">
      <c r="A31" s="18">
        <v>30</v>
      </c>
      <c r="M31" s="23"/>
      <c r="Q31" s="23"/>
      <c r="U31" s="23"/>
      <c r="Y31" s="23">
        <f t="shared" si="17"/>
        <v>0</v>
      </c>
      <c r="AB31" s="4" t="s">
        <v>383</v>
      </c>
      <c r="AC31" s="20" t="s">
        <v>383</v>
      </c>
      <c r="AD31" s="20"/>
      <c r="AU31" s="4" t="s">
        <v>146</v>
      </c>
      <c r="AV31" s="14"/>
      <c r="BX31" s="23" t="str">
        <f t="shared" si="21"/>
        <v>4.12 big instruments for minitoring and control</v>
      </c>
      <c r="BY31" s="4" t="s">
        <v>934</v>
      </c>
      <c r="BZ31" s="4" t="s">
        <v>1243</v>
      </c>
      <c r="CA31" s="4" t="s">
        <v>854</v>
      </c>
      <c r="CB31" s="36" t="s">
        <v>1180</v>
      </c>
      <c r="CC31" s="34" t="s">
        <v>1180</v>
      </c>
      <c r="CV31" s="23"/>
      <c r="CZ31" s="60"/>
      <c r="DA31" s="61"/>
      <c r="DB31" s="17"/>
      <c r="DF31" s="60"/>
      <c r="DG31" s="61"/>
      <c r="DH31" s="17"/>
      <c r="DL31" s="60"/>
      <c r="DM31" s="61"/>
      <c r="DN31" s="17"/>
      <c r="DR31" s="60"/>
      <c r="DS31" s="61"/>
      <c r="DT31" s="17"/>
      <c r="DX31" s="60"/>
      <c r="DY31" s="61"/>
      <c r="EN31" s="23" t="str">
        <f t="shared" si="23"/>
        <v>Kapok</v>
      </c>
      <c r="EO31" s="328" t="s">
        <v>2486</v>
      </c>
      <c r="EP31" s="328" t="s">
        <v>2579</v>
      </c>
      <c r="EQ31" s="328" t="s">
        <v>2579</v>
      </c>
      <c r="ER31" s="68"/>
    </row>
    <row r="32" spans="1:148" ht="15.75">
      <c r="A32" s="18">
        <v>31</v>
      </c>
      <c r="M32" s="23"/>
      <c r="Q32" s="23"/>
      <c r="U32" s="23"/>
      <c r="Y32" s="23">
        <f t="shared" si="17"/>
        <v>0</v>
      </c>
      <c r="AB32" s="4" t="s">
        <v>384</v>
      </c>
      <c r="AC32" s="20" t="s">
        <v>735</v>
      </c>
      <c r="AD32" s="20"/>
      <c r="AU32" s="4" t="s">
        <v>147</v>
      </c>
      <c r="AV32" s="14"/>
      <c r="BX32" s="23" t="str">
        <f t="shared" si="21"/>
        <v>4.13 big instruments for distrubution of food or money</v>
      </c>
      <c r="BY32" s="4" t="s">
        <v>935</v>
      </c>
      <c r="BZ32" s="4" t="s">
        <v>1244</v>
      </c>
      <c r="CA32" s="4" t="s">
        <v>855</v>
      </c>
      <c r="CB32" s="36" t="s">
        <v>1181</v>
      </c>
      <c r="CC32" s="34" t="s">
        <v>1181</v>
      </c>
      <c r="CV32" s="23"/>
      <c r="CZ32" s="60"/>
      <c r="DA32" s="61"/>
      <c r="DB32" s="17"/>
      <c r="DF32" s="60"/>
      <c r="DG32" s="61"/>
      <c r="DH32" s="17"/>
      <c r="DL32" s="60"/>
      <c r="DM32" s="61"/>
      <c r="DN32" s="17"/>
      <c r="DR32" s="60"/>
      <c r="DS32" s="61"/>
      <c r="DT32" s="17"/>
      <c r="DX32" s="60"/>
      <c r="DY32" s="61"/>
      <c r="EN32" s="23" t="str">
        <f t="shared" si="23"/>
        <v>Cashmere</v>
      </c>
      <c r="EO32" s="328" t="s">
        <v>2487</v>
      </c>
      <c r="EP32" s="328" t="s">
        <v>2580</v>
      </c>
      <c r="EQ32" s="328" t="s">
        <v>2580</v>
      </c>
      <c r="ER32" s="68"/>
    </row>
    <row r="33" spans="1:148" ht="15.75">
      <c r="A33" s="18">
        <v>32</v>
      </c>
      <c r="M33" s="23"/>
      <c r="Q33" s="23"/>
      <c r="U33" s="23"/>
      <c r="Y33" s="23">
        <f t="shared" si="17"/>
        <v>0</v>
      </c>
      <c r="AB33" s="4" t="s">
        <v>385</v>
      </c>
      <c r="AC33" s="20" t="s">
        <v>736</v>
      </c>
      <c r="AD33" s="20"/>
      <c r="AU33" s="4" t="s">
        <v>148</v>
      </c>
      <c r="AV33" s="14"/>
      <c r="BX33" s="23" t="str">
        <f t="shared" si="21"/>
        <v>4.14 photovoltaic panels</v>
      </c>
      <c r="BY33" s="4" t="s">
        <v>936</v>
      </c>
      <c r="BZ33" s="4" t="s">
        <v>1245</v>
      </c>
      <c r="CA33" s="4" t="s">
        <v>856</v>
      </c>
      <c r="CB33" s="36" t="s">
        <v>1182</v>
      </c>
      <c r="CC33" s="34" t="s">
        <v>1182</v>
      </c>
      <c r="CV33" s="23"/>
      <c r="CZ33" s="60"/>
      <c r="DA33" s="61"/>
      <c r="DB33" s="17"/>
      <c r="DF33" s="60"/>
      <c r="DG33" s="61"/>
      <c r="DH33" s="17"/>
      <c r="DL33" s="60"/>
      <c r="DM33" s="61"/>
      <c r="DN33" s="17"/>
      <c r="DR33" s="60"/>
      <c r="DS33" s="61"/>
      <c r="DT33" s="17"/>
      <c r="DX33" s="60"/>
      <c r="DY33" s="61"/>
      <c r="EN33" s="23" t="str">
        <f t="shared" si="23"/>
        <v>Llama</v>
      </c>
      <c r="EO33" s="328" t="s">
        <v>2488</v>
      </c>
      <c r="EP33" s="328" t="s">
        <v>2581</v>
      </c>
      <c r="EQ33" s="328" t="s">
        <v>2581</v>
      </c>
      <c r="ER33" s="68"/>
    </row>
    <row r="34" spans="1:148" ht="15.75">
      <c r="A34" s="18">
        <v>33</v>
      </c>
      <c r="M34" s="23"/>
      <c r="Q34" s="23"/>
      <c r="U34" s="23"/>
      <c r="Y34" s="23">
        <f t="shared" si="17"/>
        <v>0</v>
      </c>
      <c r="AB34" s="4" t="s">
        <v>386</v>
      </c>
      <c r="AC34" s="20" t="s">
        <v>737</v>
      </c>
      <c r="AD34" s="20"/>
      <c r="AU34" s="4" t="s">
        <v>149</v>
      </c>
      <c r="AV34" s="14"/>
      <c r="BX34" s="23" t="str">
        <f t="shared" si="21"/>
        <v>4.15 mainframe</v>
      </c>
      <c r="BY34" s="4" t="s">
        <v>937</v>
      </c>
      <c r="BZ34" s="4" t="s">
        <v>1183</v>
      </c>
      <c r="CA34" s="4" t="s">
        <v>857</v>
      </c>
      <c r="CB34" s="36" t="s">
        <v>1183</v>
      </c>
      <c r="CC34" s="34" t="s">
        <v>1183</v>
      </c>
      <c r="CV34" s="23"/>
      <c r="CZ34" s="60"/>
      <c r="DA34" s="61"/>
      <c r="DB34" s="17"/>
      <c r="DF34" s="60"/>
      <c r="DG34" s="61"/>
      <c r="DH34" s="17"/>
      <c r="DL34" s="60"/>
      <c r="DM34" s="61"/>
      <c r="DN34" s="17"/>
      <c r="DR34" s="60"/>
      <c r="DS34" s="61"/>
      <c r="DT34" s="17"/>
      <c r="DX34" s="60"/>
      <c r="DY34" s="61"/>
      <c r="EN34" s="23" t="str">
        <f t="shared" si="23"/>
        <v>Wool</v>
      </c>
      <c r="EO34" s="328" t="s">
        <v>2431</v>
      </c>
      <c r="EP34" s="328" t="s">
        <v>2582</v>
      </c>
      <c r="EQ34" s="328" t="s">
        <v>2582</v>
      </c>
      <c r="ER34" s="68"/>
    </row>
    <row r="35" spans="1:148" ht="15.75">
      <c r="A35" s="18">
        <v>34</v>
      </c>
      <c r="M35" s="23"/>
      <c r="Q35" s="23"/>
      <c r="U35" s="23"/>
      <c r="Y35" s="23">
        <f t="shared" si="17"/>
        <v>0</v>
      </c>
      <c r="AB35" s="4" t="s">
        <v>387</v>
      </c>
      <c r="AC35" s="20" t="s">
        <v>738</v>
      </c>
      <c r="AD35" s="20"/>
      <c r="AU35" s="4" t="s">
        <v>150</v>
      </c>
      <c r="AV35" s="14"/>
      <c r="BX35" s="23" t="str">
        <f t="shared" si="21"/>
        <v xml:space="preserve">4.16 electrical stove, electrical appliance for heat up, big appliance to heat up rooms, beds and fornitures to sit down, big dimension appliance </v>
      </c>
      <c r="BY35" s="4" t="s">
        <v>938</v>
      </c>
      <c r="BZ35" s="4" t="s">
        <v>1246</v>
      </c>
      <c r="CA35" s="4" t="s">
        <v>858</v>
      </c>
      <c r="CB35" s="36" t="s">
        <v>1184</v>
      </c>
      <c r="CC35" s="34" t="s">
        <v>1184</v>
      </c>
      <c r="CV35" s="23"/>
      <c r="CZ35" s="60"/>
      <c r="DA35" s="61"/>
      <c r="DB35" s="17"/>
      <c r="DF35" s="60"/>
      <c r="DG35" s="61"/>
      <c r="DH35" s="17"/>
      <c r="DL35" s="60"/>
      <c r="DM35" s="61"/>
      <c r="DN35" s="17"/>
      <c r="DR35" s="60"/>
      <c r="DS35" s="61"/>
      <c r="DT35" s="17"/>
      <c r="DX35" s="60"/>
      <c r="DY35" s="61"/>
      <c r="EN35" s="23" t="str">
        <f t="shared" si="23"/>
        <v>Linen</v>
      </c>
      <c r="EO35" s="328" t="s">
        <v>2489</v>
      </c>
      <c r="EP35" s="328" t="s">
        <v>2583</v>
      </c>
      <c r="EQ35" s="328" t="s">
        <v>2583</v>
      </c>
      <c r="ER35" s="68"/>
    </row>
    <row r="36" spans="1:148" ht="15.75">
      <c r="A36" s="18">
        <v>35</v>
      </c>
      <c r="M36" s="23"/>
      <c r="Q36" s="23"/>
      <c r="U36" s="23"/>
      <c r="Y36" s="23">
        <f t="shared" si="17"/>
        <v>0</v>
      </c>
      <c r="AB36" s="4" t="s">
        <v>388</v>
      </c>
      <c r="AC36" s="20" t="s">
        <v>739</v>
      </c>
      <c r="AD36" s="20"/>
      <c r="AU36" s="4" t="s">
        <v>151</v>
      </c>
      <c r="AV36" s="14"/>
      <c r="BX36" s="23" t="str">
        <f t="shared" si="21"/>
        <v>5.1 Vacuum cleaners</v>
      </c>
      <c r="BY36" s="4" t="s">
        <v>939</v>
      </c>
      <c r="BZ36" s="4" t="s">
        <v>1247</v>
      </c>
      <c r="CA36" s="4" t="s">
        <v>859</v>
      </c>
      <c r="CB36" s="36" t="s">
        <v>1185</v>
      </c>
      <c r="CC36" s="34" t="s">
        <v>1185</v>
      </c>
      <c r="CV36" s="23"/>
      <c r="CZ36" s="60"/>
      <c r="DA36" s="61"/>
      <c r="DB36" s="17"/>
      <c r="DF36" s="60"/>
      <c r="DG36" s="61"/>
      <c r="DH36" s="17"/>
      <c r="DL36" s="60"/>
      <c r="DM36" s="61"/>
      <c r="DN36" s="17"/>
      <c r="DR36" s="60"/>
      <c r="DS36" s="61"/>
      <c r="DT36" s="17"/>
      <c r="DX36" s="60"/>
      <c r="DY36" s="61"/>
      <c r="EN36" s="23" t="str">
        <f t="shared" si="23"/>
        <v>Otter</v>
      </c>
      <c r="EO36" s="328" t="s">
        <v>2490</v>
      </c>
      <c r="EP36" s="328" t="s">
        <v>2584</v>
      </c>
      <c r="EQ36" s="328" t="s">
        <v>2584</v>
      </c>
      <c r="ER36" s="68"/>
    </row>
    <row r="37" spans="1:148" ht="15.75">
      <c r="A37" s="18">
        <v>36</v>
      </c>
      <c r="M37" s="23"/>
      <c r="Q37" s="23"/>
      <c r="U37" s="23"/>
      <c r="Y37" s="23">
        <f t="shared" si="17"/>
        <v>0</v>
      </c>
      <c r="AB37" s="4" t="s">
        <v>389</v>
      </c>
      <c r="AC37" s="20" t="s">
        <v>740</v>
      </c>
      <c r="AD37" s="20"/>
      <c r="AU37" s="4" t="s">
        <v>152</v>
      </c>
      <c r="AV37" s="14"/>
      <c r="BX37" s="23" t="str">
        <f t="shared" si="21"/>
        <v>5.2 Carpet sweepers</v>
      </c>
      <c r="BY37" s="4" t="s">
        <v>940</v>
      </c>
      <c r="BZ37" s="4" t="s">
        <v>1248</v>
      </c>
      <c r="CA37" s="4" t="s">
        <v>860</v>
      </c>
      <c r="CB37" s="36" t="s">
        <v>1186</v>
      </c>
      <c r="CC37" s="34" t="s">
        <v>1186</v>
      </c>
      <c r="CV37" s="23"/>
      <c r="CZ37" s="60"/>
      <c r="DA37" s="61"/>
      <c r="DB37" s="17"/>
      <c r="DF37" s="60"/>
      <c r="DG37" s="61"/>
      <c r="DH37" s="17"/>
      <c r="DL37" s="60"/>
      <c r="DM37" s="61"/>
      <c r="DN37" s="17"/>
      <c r="DR37" s="60"/>
      <c r="DS37" s="61"/>
      <c r="DT37" s="17"/>
      <c r="DX37" s="60"/>
      <c r="DY37" s="61"/>
      <c r="EN37" s="23" t="str">
        <f t="shared" si="23"/>
        <v>Lyocell</v>
      </c>
      <c r="EO37" s="328" t="s">
        <v>2491</v>
      </c>
      <c r="EP37" s="328" t="s">
        <v>2585</v>
      </c>
      <c r="EQ37" s="328" t="s">
        <v>2585</v>
      </c>
      <c r="ER37" s="68"/>
    </row>
    <row r="38" spans="1:148" ht="15.75">
      <c r="A38" s="18">
        <v>37</v>
      </c>
      <c r="M38" s="23"/>
      <c r="Q38" s="23"/>
      <c r="U38" s="23"/>
      <c r="Y38" s="23">
        <f t="shared" si="17"/>
        <v>0</v>
      </c>
      <c r="AB38" s="4" t="s">
        <v>390</v>
      </c>
      <c r="AC38" s="20" t="s">
        <v>741</v>
      </c>
      <c r="AD38" s="20"/>
      <c r="AU38" s="4" t="s">
        <v>153</v>
      </c>
      <c r="AV38" s="14"/>
      <c r="BX38" s="23" t="str">
        <f t="shared" si="21"/>
        <v>5.3 Carpet sweepers</v>
      </c>
      <c r="BY38" s="4" t="s">
        <v>941</v>
      </c>
      <c r="BZ38" s="4" t="s">
        <v>1249</v>
      </c>
      <c r="CA38" s="4" t="s">
        <v>861</v>
      </c>
      <c r="CB38" s="36" t="s">
        <v>1187</v>
      </c>
      <c r="CC38" s="34" t="s">
        <v>1187</v>
      </c>
      <c r="CV38" s="23"/>
      <c r="CZ38" s="60"/>
      <c r="DA38" s="61"/>
      <c r="DB38" s="17"/>
      <c r="DF38" s="60"/>
      <c r="DG38" s="61"/>
      <c r="DH38" s="17"/>
      <c r="DL38" s="60"/>
      <c r="DM38" s="61"/>
      <c r="DN38" s="17"/>
      <c r="DR38" s="60"/>
      <c r="DS38" s="61"/>
      <c r="DT38" s="17"/>
      <c r="DX38" s="60"/>
      <c r="DY38" s="61"/>
      <c r="EN38" s="23" t="str">
        <f t="shared" si="23"/>
        <v>Maguey</v>
      </c>
      <c r="EO38" s="328" t="s">
        <v>2428</v>
      </c>
      <c r="EP38" s="328" t="s">
        <v>2586</v>
      </c>
      <c r="EQ38" s="328" t="s">
        <v>2586</v>
      </c>
      <c r="ER38" s="68"/>
    </row>
    <row r="39" spans="1:148" ht="15.75">
      <c r="A39" s="18">
        <v>38</v>
      </c>
      <c r="M39" s="23"/>
      <c r="Q39" s="23"/>
      <c r="U39" s="23"/>
      <c r="Y39" s="23">
        <f t="shared" si="17"/>
        <v>0</v>
      </c>
      <c r="AB39" s="4" t="s">
        <v>391</v>
      </c>
      <c r="AC39" s="20" t="s">
        <v>391</v>
      </c>
      <c r="AD39" s="20"/>
      <c r="AU39" s="4" t="s">
        <v>154</v>
      </c>
      <c r="AV39" s="14"/>
      <c r="BX39" s="23" t="str">
        <f t="shared" si="21"/>
        <v>5.4 Luminaires</v>
      </c>
      <c r="BY39" s="4" t="s">
        <v>942</v>
      </c>
      <c r="BZ39" s="4" t="s">
        <v>1250</v>
      </c>
      <c r="CA39" s="4" t="s">
        <v>862</v>
      </c>
      <c r="CB39" s="36" t="s">
        <v>1188</v>
      </c>
      <c r="CC39" s="34" t="s">
        <v>1188</v>
      </c>
      <c r="CV39" s="23"/>
      <c r="CZ39" s="60"/>
      <c r="DA39" s="61"/>
      <c r="DB39" s="17"/>
      <c r="DF39" s="60"/>
      <c r="DG39" s="61"/>
      <c r="DH39" s="17"/>
      <c r="DL39" s="60"/>
      <c r="DM39" s="61"/>
      <c r="DN39" s="17"/>
      <c r="DR39" s="60"/>
      <c r="DS39" s="61"/>
      <c r="DT39" s="17"/>
      <c r="DX39" s="60"/>
      <c r="DY39" s="61"/>
      <c r="EN39" s="23" t="str">
        <f t="shared" si="23"/>
        <v>Metallic</v>
      </c>
      <c r="EO39" s="328" t="s">
        <v>2492</v>
      </c>
      <c r="EP39" s="328" t="s">
        <v>2587</v>
      </c>
      <c r="EQ39" s="328" t="s">
        <v>2587</v>
      </c>
      <c r="ER39" s="68"/>
    </row>
    <row r="40" spans="1:148" ht="15.75">
      <c r="A40" s="18">
        <v>39</v>
      </c>
      <c r="M40" s="23"/>
      <c r="Q40" s="23"/>
      <c r="U40" s="23"/>
      <c r="Y40" s="23">
        <f t="shared" si="17"/>
        <v>0</v>
      </c>
      <c r="AB40" s="4" t="s">
        <v>392</v>
      </c>
      <c r="AC40" s="20" t="s">
        <v>742</v>
      </c>
      <c r="AD40" s="20"/>
      <c r="AU40" s="4" t="s">
        <v>155</v>
      </c>
      <c r="AV40" s="14"/>
      <c r="BX40" s="23" t="str">
        <f t="shared" si="21"/>
        <v>5.5 Microwaves</v>
      </c>
      <c r="BY40" s="4" t="s">
        <v>943</v>
      </c>
      <c r="BZ40" s="4" t="s">
        <v>1251</v>
      </c>
      <c r="CA40" s="4" t="s">
        <v>863</v>
      </c>
      <c r="CB40" s="36" t="s">
        <v>1189</v>
      </c>
      <c r="CC40" s="34" t="s">
        <v>1189</v>
      </c>
      <c r="CV40" s="23"/>
      <c r="CZ40" s="60"/>
      <c r="DA40" s="61"/>
      <c r="DB40" s="17"/>
      <c r="DF40" s="60"/>
      <c r="DG40" s="61"/>
      <c r="DH40" s="17"/>
      <c r="DL40" s="60"/>
      <c r="DM40" s="61"/>
      <c r="DN40" s="17"/>
      <c r="DR40" s="60"/>
      <c r="DS40" s="61"/>
      <c r="DT40" s="17"/>
      <c r="DX40" s="60"/>
      <c r="DY40" s="61"/>
      <c r="EN40" s="23" t="str">
        <f t="shared" si="23"/>
        <v>Metal</v>
      </c>
      <c r="EO40" s="328" t="s">
        <v>2493</v>
      </c>
      <c r="EP40" s="328" t="s">
        <v>2588</v>
      </c>
      <c r="EQ40" s="328" t="s">
        <v>2588</v>
      </c>
      <c r="ER40" s="68"/>
    </row>
    <row r="41" spans="1:148" ht="15.75">
      <c r="A41" s="18">
        <v>40</v>
      </c>
      <c r="M41" s="23"/>
      <c r="Q41" s="23"/>
      <c r="U41" s="23"/>
      <c r="Y41" s="23">
        <f t="shared" si="17"/>
        <v>0</v>
      </c>
      <c r="AB41" s="4" t="s">
        <v>393</v>
      </c>
      <c r="AC41" s="20" t="s">
        <v>743</v>
      </c>
      <c r="AD41" s="20"/>
      <c r="AU41" s="4" t="s">
        <v>156</v>
      </c>
      <c r="AV41" s="14"/>
      <c r="BX41" s="23" t="str">
        <f t="shared" si="21"/>
        <v>5.6 Ventilation Equipment</v>
      </c>
      <c r="BY41" s="4" t="s">
        <v>944</v>
      </c>
      <c r="BZ41" s="4" t="s">
        <v>1252</v>
      </c>
      <c r="CA41" s="4" t="s">
        <v>864</v>
      </c>
      <c r="CB41" s="36" t="s">
        <v>1190</v>
      </c>
      <c r="CC41" s="34" t="s">
        <v>1190</v>
      </c>
      <c r="CV41" s="23"/>
      <c r="CZ41" s="60"/>
      <c r="DA41" s="61"/>
      <c r="DB41" s="17"/>
      <c r="DF41" s="60"/>
      <c r="DG41" s="61"/>
      <c r="DH41" s="17"/>
      <c r="DL41" s="60"/>
      <c r="DM41" s="61"/>
      <c r="DN41" s="17"/>
      <c r="DR41" s="60"/>
      <c r="DS41" s="61"/>
      <c r="DT41" s="17"/>
      <c r="DX41" s="60"/>
      <c r="DY41" s="61"/>
      <c r="EN41" s="23" t="str">
        <f t="shared" si="23"/>
        <v>Modacrylic</v>
      </c>
      <c r="EO41" s="328" t="s">
        <v>2494</v>
      </c>
      <c r="EP41" s="328" t="s">
        <v>2589</v>
      </c>
      <c r="EQ41" s="328" t="s">
        <v>2589</v>
      </c>
      <c r="ER41" s="68"/>
    </row>
    <row r="42" spans="1:148" ht="15.75">
      <c r="A42" s="18">
        <v>41</v>
      </c>
      <c r="M42" s="23"/>
      <c r="Q42" s="23"/>
      <c r="U42" s="23"/>
      <c r="Y42" s="23">
        <f t="shared" si="17"/>
        <v>0</v>
      </c>
      <c r="AB42" s="4" t="s">
        <v>394</v>
      </c>
      <c r="AC42" s="20" t="s">
        <v>744</v>
      </c>
      <c r="AD42" s="20"/>
      <c r="AU42" s="4" t="s">
        <v>104</v>
      </c>
      <c r="AV42" s="14"/>
      <c r="BX42" s="23" t="str">
        <f t="shared" si="21"/>
        <v>5.7 Irons</v>
      </c>
      <c r="BY42" s="4" t="s">
        <v>945</v>
      </c>
      <c r="BZ42" s="4" t="s">
        <v>1253</v>
      </c>
      <c r="CA42" s="4" t="s">
        <v>865</v>
      </c>
      <c r="CB42" s="36" t="s">
        <v>1191</v>
      </c>
      <c r="CC42" s="34" t="s">
        <v>1191</v>
      </c>
      <c r="CV42" s="23"/>
      <c r="CZ42" s="60"/>
      <c r="DA42" s="61"/>
      <c r="DB42" s="17"/>
      <c r="DF42" s="60"/>
      <c r="DG42" s="61"/>
      <c r="DH42" s="17"/>
      <c r="DL42" s="60"/>
      <c r="DM42" s="61"/>
      <c r="DN42" s="17"/>
      <c r="DR42" s="60"/>
      <c r="DS42" s="61"/>
      <c r="DT42" s="17"/>
      <c r="DX42" s="60"/>
      <c r="DY42" s="61"/>
      <c r="EN42" s="23" t="str">
        <f t="shared" si="23"/>
        <v>Modal</v>
      </c>
      <c r="EO42" s="328" t="s">
        <v>2495</v>
      </c>
      <c r="EP42" s="328" t="s">
        <v>2590</v>
      </c>
      <c r="EQ42" s="328" t="s">
        <v>2590</v>
      </c>
      <c r="ER42" s="68"/>
    </row>
    <row r="43" spans="1:148" ht="15.75">
      <c r="A43" s="18">
        <v>42</v>
      </c>
      <c r="M43" s="23"/>
      <c r="Q43" s="23"/>
      <c r="U43" s="23"/>
      <c r="Y43" s="23">
        <f t="shared" si="17"/>
        <v>0</v>
      </c>
      <c r="AB43" s="4" t="s">
        <v>395</v>
      </c>
      <c r="AC43" s="20" t="s">
        <v>745</v>
      </c>
      <c r="AD43" s="20"/>
      <c r="AU43" s="4" t="s">
        <v>157</v>
      </c>
      <c r="AV43" s="14"/>
      <c r="BX43" s="23" t="str">
        <f t="shared" si="21"/>
        <v>5.8 Toasters</v>
      </c>
      <c r="BY43" s="4" t="s">
        <v>946</v>
      </c>
      <c r="BZ43" s="4" t="s">
        <v>1254</v>
      </c>
      <c r="CA43" s="4" t="s">
        <v>866</v>
      </c>
      <c r="CB43" s="36" t="s">
        <v>1192</v>
      </c>
      <c r="CC43" s="34" t="s">
        <v>1192</v>
      </c>
      <c r="CV43" s="23"/>
      <c r="CZ43" s="60"/>
      <c r="DA43" s="61"/>
      <c r="DB43" s="17"/>
      <c r="DF43" s="60"/>
      <c r="DG43" s="61"/>
      <c r="DH43" s="17"/>
      <c r="DL43" s="60"/>
      <c r="DM43" s="61"/>
      <c r="DN43" s="17"/>
      <c r="DR43" s="60"/>
      <c r="DS43" s="61"/>
      <c r="DT43" s="17"/>
      <c r="DX43" s="60"/>
      <c r="DY43" s="61"/>
      <c r="EN43" s="23" t="str">
        <f t="shared" si="23"/>
        <v>Mohair</v>
      </c>
      <c r="EO43" s="328" t="s">
        <v>2496</v>
      </c>
      <c r="EP43" s="328" t="s">
        <v>2591</v>
      </c>
      <c r="EQ43" s="328" t="s">
        <v>2591</v>
      </c>
      <c r="ER43" s="68"/>
    </row>
    <row r="44" spans="1:148" ht="15.75">
      <c r="A44" s="18">
        <v>43</v>
      </c>
      <c r="M44" s="23"/>
      <c r="Q44" s="23"/>
      <c r="U44" s="23"/>
      <c r="Y44" s="23">
        <f t="shared" si="17"/>
        <v>0</v>
      </c>
      <c r="AB44" s="4" t="s">
        <v>396</v>
      </c>
      <c r="AC44" s="20" t="s">
        <v>746</v>
      </c>
      <c r="AD44" s="20"/>
      <c r="AU44" s="4" t="s">
        <v>158</v>
      </c>
      <c r="AV44" s="14"/>
      <c r="BX44" s="23" t="str">
        <f t="shared" si="21"/>
        <v>5.9 Electric knives</v>
      </c>
      <c r="BY44" s="4" t="s">
        <v>947</v>
      </c>
      <c r="BZ44" s="4" t="s">
        <v>1255</v>
      </c>
      <c r="CA44" s="4" t="s">
        <v>867</v>
      </c>
      <c r="CB44" s="36" t="s">
        <v>1193</v>
      </c>
      <c r="CC44" s="34" t="s">
        <v>1193</v>
      </c>
      <c r="CV44" s="23"/>
      <c r="CZ44" s="60"/>
      <c r="DA44" s="61"/>
      <c r="DB44" s="17"/>
      <c r="DF44" s="60"/>
      <c r="DG44" s="61"/>
      <c r="DH44" s="17"/>
      <c r="DL44" s="60"/>
      <c r="DM44" s="61"/>
      <c r="DN44" s="17"/>
      <c r="DR44" s="60"/>
      <c r="DS44" s="61"/>
      <c r="DT44" s="17"/>
      <c r="DX44" s="60"/>
      <c r="DY44" s="61"/>
      <c r="EN44" s="23" t="str">
        <f t="shared" si="23"/>
        <v>Nylon</v>
      </c>
      <c r="EO44" s="328" t="s">
        <v>2497</v>
      </c>
      <c r="EP44" s="328" t="s">
        <v>2592</v>
      </c>
      <c r="EQ44" s="328" t="s">
        <v>2592</v>
      </c>
      <c r="ER44" s="68"/>
    </row>
    <row r="45" spans="1:148" ht="15.75">
      <c r="A45" s="18">
        <v>44</v>
      </c>
      <c r="M45" s="23"/>
      <c r="Q45" s="23"/>
      <c r="U45" s="23"/>
      <c r="Y45" s="23">
        <f t="shared" si="17"/>
        <v>0</v>
      </c>
      <c r="AB45" s="4" t="s">
        <v>397</v>
      </c>
      <c r="AC45" s="20" t="s">
        <v>747</v>
      </c>
      <c r="AD45" s="20"/>
      <c r="AU45" s="4" t="s">
        <v>159</v>
      </c>
      <c r="AV45" s="14"/>
      <c r="BX45" s="23" t="str">
        <f t="shared" si="21"/>
        <v>5.10 Electric kettlers</v>
      </c>
      <c r="BY45" s="4" t="s">
        <v>948</v>
      </c>
      <c r="BZ45" s="4" t="s">
        <v>1256</v>
      </c>
      <c r="CA45" s="4" t="s">
        <v>868</v>
      </c>
      <c r="CB45" s="36" t="s">
        <v>1194</v>
      </c>
      <c r="CC45" s="34" t="s">
        <v>1194</v>
      </c>
      <c r="CV45" s="23"/>
      <c r="CZ45" s="60"/>
      <c r="DA45" s="61"/>
      <c r="DB45" s="17"/>
      <c r="DF45" s="60"/>
      <c r="DG45" s="61"/>
      <c r="DH45" s="17"/>
      <c r="DL45" s="60"/>
      <c r="DM45" s="61"/>
      <c r="DN45" s="17"/>
      <c r="DR45" s="60"/>
      <c r="DS45" s="61"/>
      <c r="DT45" s="17"/>
      <c r="DX45" s="60"/>
      <c r="DY45" s="61"/>
      <c r="EN45" s="23" t="str">
        <f t="shared" si="23"/>
        <v>Cow hair</v>
      </c>
      <c r="EO45" s="328" t="s">
        <v>2498</v>
      </c>
      <c r="EP45" s="328" t="s">
        <v>2593</v>
      </c>
      <c r="EQ45" s="328" t="s">
        <v>2593</v>
      </c>
      <c r="ER45" s="68"/>
    </row>
    <row r="46" spans="1:148" ht="15.75">
      <c r="A46" s="18">
        <v>45</v>
      </c>
      <c r="M46" s="23"/>
      <c r="Q46" s="23"/>
      <c r="U46" s="23"/>
      <c r="Y46" s="23">
        <f t="shared" si="17"/>
        <v>0</v>
      </c>
      <c r="AB46" s="4" t="s">
        <v>398</v>
      </c>
      <c r="AC46" s="20" t="s">
        <v>748</v>
      </c>
      <c r="AD46" s="20"/>
      <c r="AU46" s="4" t="s">
        <v>160</v>
      </c>
      <c r="AV46" s="14"/>
      <c r="BX46" s="23" t="str">
        <f t="shared" si="21"/>
        <v>5.11 Clocks and Watches</v>
      </c>
      <c r="BY46" s="4" t="s">
        <v>948</v>
      </c>
      <c r="BZ46" s="4" t="s">
        <v>1257</v>
      </c>
      <c r="CA46" s="4" t="s">
        <v>869</v>
      </c>
      <c r="CB46" s="36" t="s">
        <v>1195</v>
      </c>
      <c r="CC46" s="34" t="s">
        <v>1195</v>
      </c>
      <c r="CV46" s="23"/>
      <c r="CZ46" s="60"/>
      <c r="DA46" s="61"/>
      <c r="DB46" s="17"/>
      <c r="DF46" s="60"/>
      <c r="DG46" s="61"/>
      <c r="DH46" s="17"/>
      <c r="DL46" s="60"/>
      <c r="DM46" s="61"/>
      <c r="DN46" s="17"/>
      <c r="DR46" s="60"/>
      <c r="DS46" s="61"/>
      <c r="DT46" s="17"/>
      <c r="DX46" s="60"/>
      <c r="DY46" s="61"/>
      <c r="EN46" s="23" t="str">
        <f t="shared" si="23"/>
        <v>Common goat hair</v>
      </c>
      <c r="EO46" s="328" t="s">
        <v>2499</v>
      </c>
      <c r="EP46" s="328" t="s">
        <v>2594</v>
      </c>
      <c r="EQ46" s="328" t="s">
        <v>2594</v>
      </c>
      <c r="ER46" s="68"/>
    </row>
    <row r="47" spans="1:148" ht="15.75">
      <c r="A47" s="18">
        <v>46</v>
      </c>
      <c r="M47" s="23"/>
      <c r="Q47" s="23"/>
      <c r="U47" s="23"/>
      <c r="Y47" s="23">
        <f t="shared" si="17"/>
        <v>0</v>
      </c>
      <c r="AB47" s="4" t="s">
        <v>399</v>
      </c>
      <c r="AC47" s="20" t="s">
        <v>399</v>
      </c>
      <c r="AD47" s="20"/>
      <c r="AU47" s="4" t="s">
        <v>161</v>
      </c>
      <c r="AV47" s="14"/>
      <c r="BX47" s="23" t="str">
        <f t="shared" si="21"/>
        <v>5.12 Appliances for hair and body care</v>
      </c>
      <c r="BY47" s="4" t="s">
        <v>949</v>
      </c>
      <c r="BZ47" s="4" t="s">
        <v>1258</v>
      </c>
      <c r="CA47" s="4" t="s">
        <v>870</v>
      </c>
      <c r="CB47" s="36" t="s">
        <v>1196</v>
      </c>
      <c r="CC47" s="34" t="s">
        <v>1196</v>
      </c>
      <c r="CV47" s="23"/>
      <c r="CZ47" s="60"/>
      <c r="DA47" s="61"/>
      <c r="DB47" s="17"/>
      <c r="DF47" s="60"/>
      <c r="DG47" s="61"/>
      <c r="DH47" s="17"/>
      <c r="DL47" s="60"/>
      <c r="DM47" s="61"/>
      <c r="DN47" s="17"/>
      <c r="DR47" s="60"/>
      <c r="DS47" s="61"/>
      <c r="DT47" s="17"/>
      <c r="DX47" s="60"/>
      <c r="DY47" s="61"/>
      <c r="EN47" s="23" t="str">
        <f t="shared" si="23"/>
        <v>Hair or mane</v>
      </c>
      <c r="EO47" s="328" t="s">
        <v>2500</v>
      </c>
      <c r="EP47" s="328" t="s">
        <v>2595</v>
      </c>
      <c r="EQ47" s="328" t="s">
        <v>2595</v>
      </c>
      <c r="ER47" s="68"/>
    </row>
    <row r="48" spans="1:148" ht="15.75">
      <c r="A48" s="18">
        <v>47</v>
      </c>
      <c r="M48" s="23"/>
      <c r="Q48" s="23"/>
      <c r="U48" s="23"/>
      <c r="Y48" s="23">
        <f t="shared" si="17"/>
        <v>0</v>
      </c>
      <c r="AB48" s="4" t="s">
        <v>400</v>
      </c>
      <c r="AC48" s="20" t="s">
        <v>749</v>
      </c>
      <c r="AD48" s="20"/>
      <c r="AU48" s="4" t="s">
        <v>162</v>
      </c>
      <c r="AV48" s="14"/>
      <c r="BX48" s="23" t="str">
        <f t="shared" si="21"/>
        <v>5.13 scales</v>
      </c>
      <c r="BY48" s="4" t="s">
        <v>950</v>
      </c>
      <c r="BZ48" s="4" t="s">
        <v>1259</v>
      </c>
      <c r="CA48" s="4" t="s">
        <v>871</v>
      </c>
      <c r="CB48" s="36" t="s">
        <v>1197</v>
      </c>
      <c r="CC48" s="34" t="s">
        <v>1197</v>
      </c>
      <c r="CV48" s="23"/>
      <c r="CZ48" s="60"/>
      <c r="DA48" s="61"/>
      <c r="DB48" s="17"/>
      <c r="DF48" s="60"/>
      <c r="DG48" s="61"/>
      <c r="DH48" s="17"/>
      <c r="DL48" s="60"/>
      <c r="DM48" s="61"/>
      <c r="DN48" s="17"/>
      <c r="DR48" s="60"/>
      <c r="DS48" s="61"/>
      <c r="DT48" s="17"/>
      <c r="DX48" s="60"/>
      <c r="DY48" s="61"/>
      <c r="EN48" s="23" t="str">
        <f t="shared" si="23"/>
        <v>Polyamide</v>
      </c>
      <c r="EO48" s="328" t="s">
        <v>2501</v>
      </c>
      <c r="EP48" s="328" t="s">
        <v>2596</v>
      </c>
      <c r="EQ48" s="328" t="s">
        <v>2596</v>
      </c>
      <c r="ER48" s="68"/>
    </row>
    <row r="49" spans="1:148" ht="15.75">
      <c r="A49" s="18">
        <v>48</v>
      </c>
      <c r="M49" s="23"/>
      <c r="Q49" s="23"/>
      <c r="U49" s="23"/>
      <c r="Y49" s="23">
        <f t="shared" si="17"/>
        <v>0</v>
      </c>
      <c r="AB49" s="4" t="s">
        <v>401</v>
      </c>
      <c r="AC49" s="20" t="s">
        <v>750</v>
      </c>
      <c r="AD49" s="20"/>
      <c r="AU49" s="4" t="s">
        <v>163</v>
      </c>
      <c r="AV49" s="14"/>
      <c r="BX49" s="23" t="str">
        <f t="shared" si="21"/>
        <v>5.14 Appliances for hair and body care</v>
      </c>
      <c r="BY49" s="4" t="s">
        <v>988</v>
      </c>
      <c r="BZ49" s="4" t="s">
        <v>1260</v>
      </c>
      <c r="CA49" s="4" t="s">
        <v>872</v>
      </c>
      <c r="CB49" s="36" t="s">
        <v>1198</v>
      </c>
      <c r="CC49" s="34" t="s">
        <v>1198</v>
      </c>
      <c r="CV49" s="23"/>
      <c r="CZ49" s="60"/>
      <c r="DA49" s="61"/>
      <c r="DB49" s="17"/>
      <c r="DF49" s="60"/>
      <c r="DG49" s="61"/>
      <c r="DH49" s="17"/>
      <c r="DL49" s="60"/>
      <c r="DM49" s="61"/>
      <c r="DN49" s="17"/>
      <c r="DR49" s="60"/>
      <c r="DS49" s="61"/>
      <c r="DT49" s="17"/>
      <c r="DX49" s="60"/>
      <c r="DY49" s="61"/>
      <c r="EN49" s="23" t="str">
        <f t="shared" si="23"/>
        <v>Polyactide</v>
      </c>
      <c r="EO49" s="328" t="s">
        <v>2502</v>
      </c>
      <c r="EP49" s="328" t="s">
        <v>2597</v>
      </c>
      <c r="EQ49" s="328" t="s">
        <v>2597</v>
      </c>
      <c r="ER49" s="68"/>
    </row>
    <row r="50" spans="1:148" ht="15.75">
      <c r="A50" s="18">
        <v>49</v>
      </c>
      <c r="M50" s="23"/>
      <c r="Q50" s="23"/>
      <c r="U50" s="23"/>
      <c r="Y50" s="23">
        <f t="shared" si="17"/>
        <v>0</v>
      </c>
      <c r="AB50" s="4" t="s">
        <v>402</v>
      </c>
      <c r="AC50" s="20" t="s">
        <v>751</v>
      </c>
      <c r="AD50" s="20"/>
      <c r="AU50" s="4" t="s">
        <v>164</v>
      </c>
      <c r="AV50" s="14"/>
      <c r="BX50" s="23" t="str">
        <f t="shared" si="21"/>
        <v>5.15 Calculators</v>
      </c>
      <c r="BY50" s="4" t="s">
        <v>951</v>
      </c>
      <c r="BZ50" s="4" t="s">
        <v>1261</v>
      </c>
      <c r="CA50" s="4" t="s">
        <v>873</v>
      </c>
      <c r="CB50" s="36" t="s">
        <v>1199</v>
      </c>
      <c r="CC50" s="34" t="s">
        <v>1199</v>
      </c>
      <c r="CV50" s="23"/>
      <c r="CZ50" s="60"/>
      <c r="DA50" s="61"/>
      <c r="DB50" s="17"/>
      <c r="DF50" s="60"/>
      <c r="DG50" s="61"/>
      <c r="DH50" s="17"/>
      <c r="DL50" s="60"/>
      <c r="DM50" s="61"/>
      <c r="DN50" s="17"/>
      <c r="DR50" s="60"/>
      <c r="DS50" s="61"/>
      <c r="DT50" s="17"/>
      <c r="DX50" s="60"/>
      <c r="DY50" s="61"/>
      <c r="EN50" s="23" t="str">
        <f t="shared" si="23"/>
        <v>Polyester</v>
      </c>
      <c r="EO50" s="328" t="s">
        <v>2503</v>
      </c>
      <c r="EP50" s="328" t="s">
        <v>2598</v>
      </c>
      <c r="EQ50" s="328" t="s">
        <v>2598</v>
      </c>
      <c r="ER50" s="68"/>
    </row>
    <row r="51" spans="1:148" ht="15.75">
      <c r="A51" s="18">
        <v>50</v>
      </c>
      <c r="M51" s="23"/>
      <c r="Q51" s="23"/>
      <c r="U51" s="23"/>
      <c r="Y51" s="23">
        <f t="shared" si="17"/>
        <v>0</v>
      </c>
      <c r="AB51" s="4" t="s">
        <v>403</v>
      </c>
      <c r="AC51" s="20" t="s">
        <v>752</v>
      </c>
      <c r="AD51" s="20"/>
      <c r="AU51" s="4" t="s">
        <v>165</v>
      </c>
      <c r="AV51" s="14"/>
      <c r="BX51" s="23" t="str">
        <f t="shared" si="21"/>
        <v>5.16 radio set</v>
      </c>
      <c r="BY51" s="4" t="s">
        <v>952</v>
      </c>
      <c r="BZ51" s="4" t="s">
        <v>1262</v>
      </c>
      <c r="CA51" s="4" t="s">
        <v>874</v>
      </c>
      <c r="CB51" s="36" t="s">
        <v>1200</v>
      </c>
      <c r="CC51" s="34" t="s">
        <v>1200</v>
      </c>
      <c r="CV51" s="23"/>
      <c r="CZ51" s="60"/>
      <c r="DA51" s="61"/>
      <c r="DB51" s="17"/>
      <c r="DF51" s="60"/>
      <c r="DG51" s="61"/>
      <c r="DH51" s="17"/>
      <c r="DL51" s="60"/>
      <c r="DM51" s="61"/>
      <c r="DN51" s="17"/>
      <c r="DR51" s="60"/>
      <c r="DS51" s="61"/>
      <c r="DT51" s="17"/>
      <c r="DX51" s="60"/>
      <c r="DY51" s="61"/>
      <c r="EN51" s="23" t="str">
        <f t="shared" si="23"/>
        <v>Polyethylene</v>
      </c>
      <c r="EO51" s="328" t="s">
        <v>2504</v>
      </c>
      <c r="EP51" s="328" t="s">
        <v>2599</v>
      </c>
      <c r="EQ51" s="328" t="s">
        <v>2599</v>
      </c>
      <c r="ER51" s="68"/>
    </row>
    <row r="52" spans="1:148" ht="15.75">
      <c r="A52" s="18">
        <v>51</v>
      </c>
      <c r="M52" s="23"/>
      <c r="Q52" s="23"/>
      <c r="U52" s="23"/>
      <c r="Y52" s="23">
        <f t="shared" si="17"/>
        <v>0</v>
      </c>
      <c r="AB52" s="4" t="s">
        <v>404</v>
      </c>
      <c r="AC52" s="20" t="s">
        <v>753</v>
      </c>
      <c r="AD52" s="20"/>
      <c r="AU52" s="4" t="s">
        <v>166</v>
      </c>
      <c r="AV52" s="14"/>
      <c r="BX52" s="23" t="str">
        <f t="shared" si="21"/>
        <v>5.17 Cameras and Recorders</v>
      </c>
      <c r="BY52" s="4" t="s">
        <v>953</v>
      </c>
      <c r="BZ52" s="4" t="s">
        <v>1263</v>
      </c>
      <c r="CA52" s="4" t="s">
        <v>875</v>
      </c>
      <c r="CB52" s="36" t="s">
        <v>1201</v>
      </c>
      <c r="CC52" s="34" t="s">
        <v>1201</v>
      </c>
      <c r="CV52" s="23"/>
      <c r="CZ52" s="60"/>
      <c r="DA52" s="61"/>
      <c r="DB52" s="17"/>
      <c r="DF52" s="60"/>
      <c r="DG52" s="61"/>
      <c r="DH52" s="17"/>
      <c r="DL52" s="60"/>
      <c r="DM52" s="61"/>
      <c r="DN52" s="17"/>
      <c r="DR52" s="60"/>
      <c r="DS52" s="61"/>
      <c r="DT52" s="17"/>
      <c r="DX52" s="60"/>
      <c r="DY52" s="61"/>
      <c r="EN52" s="23" t="str">
        <f t="shared" si="23"/>
        <v>Polyimide</v>
      </c>
      <c r="EO52" s="328" t="s">
        <v>2505</v>
      </c>
      <c r="EP52" s="328" t="s">
        <v>2600</v>
      </c>
      <c r="EQ52" s="328" t="s">
        <v>2600</v>
      </c>
      <c r="ER52" s="68"/>
    </row>
    <row r="53" spans="1:148" ht="15.75">
      <c r="A53" s="18">
        <v>52</v>
      </c>
      <c r="M53" s="23"/>
      <c r="Q53" s="23"/>
      <c r="U53" s="23"/>
      <c r="Y53" s="23">
        <f t="shared" si="17"/>
        <v>0</v>
      </c>
      <c r="AB53" s="4" t="s">
        <v>405</v>
      </c>
      <c r="AC53" s="20" t="s">
        <v>754</v>
      </c>
      <c r="AD53" s="20"/>
      <c r="AU53" s="4" t="s">
        <v>167</v>
      </c>
      <c r="AV53" s="14"/>
      <c r="BX53" s="23" t="str">
        <f t="shared" si="21"/>
        <v>5.18 Equipment reproducing sounds and images</v>
      </c>
      <c r="BY53" s="4" t="s">
        <v>954</v>
      </c>
      <c r="BZ53" s="4" t="s">
        <v>1264</v>
      </c>
      <c r="CA53" s="4" t="s">
        <v>876</v>
      </c>
      <c r="CB53" s="36" t="s">
        <v>1202</v>
      </c>
      <c r="CC53" s="34" t="s">
        <v>1202</v>
      </c>
      <c r="CV53" s="23"/>
      <c r="CZ53" s="60"/>
      <c r="DA53" s="61"/>
      <c r="DB53" s="17"/>
      <c r="DF53" s="60"/>
      <c r="DG53" s="61"/>
      <c r="DH53" s="17"/>
      <c r="DL53" s="60"/>
      <c r="DM53" s="61"/>
      <c r="DN53" s="17"/>
      <c r="DR53" s="60"/>
      <c r="DS53" s="61"/>
      <c r="DT53" s="17"/>
      <c r="DX53" s="60"/>
      <c r="DY53" s="61"/>
      <c r="EN53" s="23" t="str">
        <f t="shared" si="23"/>
        <v>Polypropylene</v>
      </c>
      <c r="EO53" s="328" t="s">
        <v>2506</v>
      </c>
      <c r="EP53" s="328" t="s">
        <v>2601</v>
      </c>
      <c r="EQ53" s="328" t="s">
        <v>2601</v>
      </c>
      <c r="ER53" s="68"/>
    </row>
    <row r="54" spans="1:148" ht="15.75">
      <c r="A54" s="18">
        <v>53</v>
      </c>
      <c r="M54" s="23"/>
      <c r="Q54" s="23"/>
      <c r="U54" s="23"/>
      <c r="Y54" s="23">
        <f t="shared" si="17"/>
        <v>0</v>
      </c>
      <c r="AB54" s="4" t="s">
        <v>406</v>
      </c>
      <c r="AC54" s="20" t="s">
        <v>755</v>
      </c>
      <c r="AD54" s="20"/>
      <c r="AU54" s="4" t="s">
        <v>168</v>
      </c>
      <c r="AV54" s="14"/>
      <c r="BX54" s="23" t="str">
        <f t="shared" si="21"/>
        <v>5.19 Electrical and electronic toys</v>
      </c>
      <c r="BY54" s="4" t="s">
        <v>955</v>
      </c>
      <c r="BZ54" s="4" t="s">
        <v>1265</v>
      </c>
      <c r="CA54" s="4" t="s">
        <v>877</v>
      </c>
      <c r="CB54" s="36" t="s">
        <v>1203</v>
      </c>
      <c r="CC54" s="34" t="s">
        <v>1203</v>
      </c>
      <c r="CV54" s="23"/>
      <c r="CZ54" s="60"/>
      <c r="DA54" s="61"/>
      <c r="DB54" s="17"/>
      <c r="DF54" s="60"/>
      <c r="DG54" s="61"/>
      <c r="DH54" s="17"/>
      <c r="DL54" s="60"/>
      <c r="DM54" s="61"/>
      <c r="DN54" s="17"/>
      <c r="DR54" s="60"/>
      <c r="DS54" s="61"/>
      <c r="DT54" s="17"/>
      <c r="DX54" s="60"/>
      <c r="DY54" s="61"/>
      <c r="EN54" s="23" t="str">
        <f t="shared" si="23"/>
        <v>Polycarbamide</v>
      </c>
      <c r="EO54" s="328" t="s">
        <v>2507</v>
      </c>
      <c r="EP54" s="328" t="s">
        <v>2602</v>
      </c>
      <c r="EQ54" s="328" t="s">
        <v>2602</v>
      </c>
      <c r="ER54" s="68"/>
    </row>
    <row r="55" spans="1:148" ht="15.75">
      <c r="A55" s="18">
        <v>54</v>
      </c>
      <c r="M55" s="23"/>
      <c r="Q55" s="23"/>
      <c r="U55" s="23"/>
      <c r="Y55" s="23">
        <f t="shared" si="17"/>
        <v>0</v>
      </c>
      <c r="AB55" s="4" t="s">
        <v>407</v>
      </c>
      <c r="AC55" s="20" t="s">
        <v>407</v>
      </c>
      <c r="AD55" s="20"/>
      <c r="AU55" s="4" t="s">
        <v>169</v>
      </c>
      <c r="AV55" s="14"/>
      <c r="BX55" s="23" t="str">
        <f t="shared" si="21"/>
        <v>5.20 Sport Equipments and Electrical and electronic toys</v>
      </c>
      <c r="BY55" s="4" t="s">
        <v>956</v>
      </c>
      <c r="BZ55" s="4" t="s">
        <v>1266</v>
      </c>
      <c r="CA55" s="4" t="s">
        <v>878</v>
      </c>
      <c r="CB55" s="36" t="s">
        <v>1204</v>
      </c>
      <c r="CC55" s="34" t="s">
        <v>1204</v>
      </c>
      <c r="CV55" s="23"/>
      <c r="CZ55" s="60"/>
      <c r="DA55" s="61"/>
      <c r="DB55" s="17"/>
      <c r="DF55" s="60"/>
      <c r="DG55" s="61"/>
      <c r="DH55" s="17"/>
      <c r="DL55" s="60"/>
      <c r="DM55" s="61"/>
      <c r="DN55" s="17"/>
      <c r="DR55" s="60"/>
      <c r="DS55" s="61"/>
      <c r="DT55" s="17"/>
      <c r="DX55" s="60"/>
      <c r="DY55" s="61"/>
      <c r="EN55" s="23" t="str">
        <f t="shared" si="23"/>
        <v>Polyurethane</v>
      </c>
      <c r="EO55" s="328" t="s">
        <v>2508</v>
      </c>
      <c r="EP55" s="328" t="s">
        <v>2603</v>
      </c>
      <c r="EQ55" s="328" t="s">
        <v>2603</v>
      </c>
      <c r="ER55" s="68"/>
    </row>
    <row r="56" spans="1:148" ht="15.75">
      <c r="A56" s="18">
        <v>55</v>
      </c>
      <c r="M56" s="23"/>
      <c r="Q56" s="23"/>
      <c r="U56" s="23"/>
      <c r="Y56" s="23">
        <f t="shared" si="17"/>
        <v>0</v>
      </c>
      <c r="AB56" s="4" t="s">
        <v>408</v>
      </c>
      <c r="AC56" s="20" t="s">
        <v>756</v>
      </c>
      <c r="AD56" s="20"/>
      <c r="AU56" s="4" t="s">
        <v>170</v>
      </c>
      <c r="AV56" s="14"/>
      <c r="BX56" s="23" t="str">
        <f t="shared" si="21"/>
        <v>5.21 Smoke detectors, termostats and small monitoring and controls instruments, small MD</v>
      </c>
      <c r="BY56" s="4" t="s">
        <v>957</v>
      </c>
      <c r="BZ56" s="4" t="s">
        <v>1267</v>
      </c>
      <c r="CA56" s="4" t="s">
        <v>879</v>
      </c>
      <c r="CB56" s="36" t="s">
        <v>1205</v>
      </c>
      <c r="CC56" s="34" t="s">
        <v>1205</v>
      </c>
      <c r="CV56" s="23"/>
      <c r="CZ56" s="60"/>
      <c r="DA56" s="61"/>
      <c r="DB56" s="17"/>
      <c r="DF56" s="60"/>
      <c r="DG56" s="61"/>
      <c r="DH56" s="17"/>
      <c r="DL56" s="60"/>
      <c r="DM56" s="61"/>
      <c r="DN56" s="17"/>
      <c r="DR56" s="60"/>
      <c r="DS56" s="61"/>
      <c r="DT56" s="17"/>
      <c r="DX56" s="60"/>
      <c r="DY56" s="61"/>
      <c r="EN56" s="23" t="str">
        <f t="shared" si="23"/>
        <v>Protein</v>
      </c>
      <c r="EO56" s="328" t="s">
        <v>2509</v>
      </c>
      <c r="EP56" s="328" t="s">
        <v>2604</v>
      </c>
      <c r="EQ56" s="328" t="s">
        <v>2604</v>
      </c>
      <c r="ER56" s="68"/>
    </row>
    <row r="57" spans="1:148" ht="15.75">
      <c r="A57" s="18">
        <v>56</v>
      </c>
      <c r="M57" s="23"/>
      <c r="Q57" s="23"/>
      <c r="U57" s="23"/>
      <c r="Y57" s="23">
        <f t="shared" si="17"/>
        <v>0</v>
      </c>
      <c r="AB57" s="4" t="s">
        <v>409</v>
      </c>
      <c r="AC57" s="20" t="s">
        <v>757</v>
      </c>
      <c r="AD57" s="20"/>
      <c r="AU57" s="4" t="s">
        <v>171</v>
      </c>
      <c r="AV57" s="14"/>
      <c r="BX57" s="23" t="str">
        <f t="shared" si="21"/>
        <v>5.22 Small Electrical and electronic tools</v>
      </c>
      <c r="BY57" s="4" t="s">
        <v>958</v>
      </c>
      <c r="BZ57" s="4" t="s">
        <v>1268</v>
      </c>
      <c r="CA57" s="4" t="s">
        <v>880</v>
      </c>
      <c r="CB57" s="36" t="s">
        <v>1206</v>
      </c>
      <c r="CC57" s="34" t="s">
        <v>1206</v>
      </c>
      <c r="CV57" s="23"/>
      <c r="CZ57" s="60"/>
      <c r="DA57" s="61"/>
      <c r="DB57" s="17"/>
      <c r="DF57" s="60"/>
      <c r="DG57" s="61"/>
      <c r="DH57" s="17"/>
      <c r="DL57" s="60"/>
      <c r="DM57" s="61"/>
      <c r="DN57" s="17"/>
      <c r="DR57" s="60"/>
      <c r="DS57" s="61"/>
      <c r="DT57" s="17"/>
      <c r="DX57" s="60"/>
      <c r="DY57" s="61"/>
      <c r="EN57" s="23" t="str">
        <f t="shared" si="23"/>
        <v>Ramie</v>
      </c>
      <c r="EO57" s="328" t="s">
        <v>2510</v>
      </c>
      <c r="EP57" s="328" t="s">
        <v>2605</v>
      </c>
      <c r="EQ57" s="328" t="s">
        <v>2605</v>
      </c>
      <c r="ER57" s="68"/>
    </row>
    <row r="58" spans="1:148" ht="15.75">
      <c r="A58" s="18">
        <v>57</v>
      </c>
      <c r="M58" s="23"/>
      <c r="Q58" s="23"/>
      <c r="U58" s="23"/>
      <c r="Y58" s="23">
        <f t="shared" si="17"/>
        <v>0</v>
      </c>
      <c r="AB58" s="4" t="s">
        <v>410</v>
      </c>
      <c r="AC58" s="20" t="s">
        <v>758</v>
      </c>
      <c r="AD58" s="20"/>
      <c r="AU58" s="4" t="s">
        <v>172</v>
      </c>
      <c r="AV58" s="14"/>
      <c r="BX58" s="23" t="str">
        <f t="shared" si="21"/>
        <v>5.24 cooking appliances, electric heaters, electric hot plates, electric heating appliances, fryers, blenders, electric coffee grinders and equipment to open or seal containers or packages, hair dryers, electric toothbrushes, electric razors, massage appliances and other treatments of the body, other cleaning equipment as well as other small equipment</v>
      </c>
      <c r="BY58" s="4" t="s">
        <v>959</v>
      </c>
      <c r="BZ58" s="4" t="s">
        <v>1269</v>
      </c>
      <c r="CA58" s="4" t="s">
        <v>881</v>
      </c>
      <c r="CB58" s="36" t="s">
        <v>1207</v>
      </c>
      <c r="CC58" s="34" t="s">
        <v>1207</v>
      </c>
      <c r="CV58" s="23"/>
      <c r="CZ58" s="60"/>
      <c r="DA58" s="61"/>
      <c r="DB58" s="17"/>
      <c r="DF58" s="60"/>
      <c r="DG58" s="61"/>
      <c r="DH58" s="17"/>
      <c r="DL58" s="60"/>
      <c r="DM58" s="61"/>
      <c r="DN58" s="17"/>
      <c r="DR58" s="60"/>
      <c r="DS58" s="61"/>
      <c r="DT58" s="17"/>
      <c r="DX58" s="60"/>
      <c r="DY58" s="61"/>
      <c r="EN58" s="23" t="str">
        <f t="shared" si="23"/>
        <v>Silk</v>
      </c>
      <c r="EO58" s="328" t="s">
        <v>2511</v>
      </c>
      <c r="EP58" s="328" t="s">
        <v>2606</v>
      </c>
      <c r="EQ58" s="328" t="s">
        <v>2606</v>
      </c>
      <c r="ER58" s="68"/>
    </row>
    <row r="59" spans="1:148" ht="15.75">
      <c r="A59" s="18">
        <v>58</v>
      </c>
      <c r="M59" s="23"/>
      <c r="Q59" s="23"/>
      <c r="U59" s="23"/>
      <c r="Y59" s="23">
        <f t="shared" si="17"/>
        <v>0</v>
      </c>
      <c r="AB59" s="4" t="s">
        <v>411</v>
      </c>
      <c r="AC59" s="20" t="s">
        <v>759</v>
      </c>
      <c r="AD59" s="20"/>
      <c r="AU59" s="4" t="s">
        <v>173</v>
      </c>
      <c r="AV59" s="14"/>
      <c r="BX59" s="23" t="str">
        <f t="shared" si="21"/>
        <v>5.23 Small equipment with integrated photovoltaic panels</v>
      </c>
      <c r="BY59" s="26" t="s">
        <v>987</v>
      </c>
      <c r="BZ59" s="4" t="s">
        <v>1270</v>
      </c>
      <c r="CA59" s="4" t="s">
        <v>882</v>
      </c>
      <c r="CB59" s="36" t="s">
        <v>1208</v>
      </c>
      <c r="CC59" s="34" t="s">
        <v>1208</v>
      </c>
      <c r="CV59" s="23"/>
      <c r="CW59" s="63"/>
      <c r="CZ59" s="60"/>
      <c r="DA59" s="61"/>
      <c r="DB59" s="17"/>
      <c r="DC59" s="63"/>
      <c r="DF59" s="60"/>
      <c r="DG59" s="61"/>
      <c r="DH59" s="17"/>
      <c r="DI59" s="63"/>
      <c r="DL59" s="60"/>
      <c r="DM59" s="61"/>
      <c r="DN59" s="17"/>
      <c r="DO59" s="63"/>
      <c r="DR59" s="60"/>
      <c r="DS59" s="61"/>
      <c r="DT59" s="17"/>
      <c r="DU59" s="63"/>
      <c r="DX59" s="60"/>
      <c r="DY59" s="61"/>
      <c r="EN59" s="23" t="str">
        <f t="shared" si="23"/>
        <v>Sisal</v>
      </c>
      <c r="EO59" s="328" t="s">
        <v>2512</v>
      </c>
      <c r="EP59" s="328" t="s">
        <v>2607</v>
      </c>
      <c r="EQ59" s="328" t="s">
        <v>2607</v>
      </c>
      <c r="ER59" s="68"/>
    </row>
    <row r="60" spans="1:148" ht="15.75">
      <c r="A60" s="18">
        <v>59</v>
      </c>
      <c r="M60" s="23"/>
      <c r="Q60" s="23"/>
      <c r="U60" s="23"/>
      <c r="Y60" s="23">
        <f t="shared" si="17"/>
        <v>0</v>
      </c>
      <c r="AB60" s="4" t="s">
        <v>412</v>
      </c>
      <c r="AC60" s="20" t="s">
        <v>760</v>
      </c>
      <c r="AD60" s="20"/>
      <c r="AU60" s="4" t="s">
        <v>174</v>
      </c>
      <c r="AV60" s="14"/>
      <c r="BX60" s="23" t="str">
        <f t="shared" si="21"/>
        <v>6.1 Mobile phones</v>
      </c>
      <c r="BY60" s="4" t="s">
        <v>960</v>
      </c>
      <c r="BZ60" s="4" t="s">
        <v>1271</v>
      </c>
      <c r="CA60" s="4" t="s">
        <v>883</v>
      </c>
      <c r="CB60" s="36" t="s">
        <v>1209</v>
      </c>
      <c r="CC60" s="34" t="s">
        <v>1209</v>
      </c>
      <c r="CV60" s="23"/>
      <c r="CZ60" s="60"/>
      <c r="DA60" s="61"/>
      <c r="DB60" s="17"/>
      <c r="DF60" s="60"/>
      <c r="DG60" s="61"/>
      <c r="DH60" s="17"/>
      <c r="DL60" s="60"/>
      <c r="DM60" s="61"/>
      <c r="DN60" s="17"/>
      <c r="DR60" s="60"/>
      <c r="DS60" s="61"/>
      <c r="DT60" s="17"/>
      <c r="DX60" s="60"/>
      <c r="DY60" s="61"/>
      <c r="EN60" s="23" t="str">
        <f t="shared" si="23"/>
        <v>Sunn</v>
      </c>
      <c r="EO60" s="328" t="s">
        <v>2426</v>
      </c>
      <c r="EP60" s="328" t="s">
        <v>2608</v>
      </c>
      <c r="EQ60" s="328" t="s">
        <v>2608</v>
      </c>
      <c r="ER60" s="68"/>
    </row>
    <row r="61" spans="1:148" ht="15.75">
      <c r="A61" s="18">
        <v>60</v>
      </c>
      <c r="M61" s="23"/>
      <c r="Q61" s="23"/>
      <c r="U61" s="23"/>
      <c r="Y61" s="23">
        <f t="shared" si="17"/>
        <v>0</v>
      </c>
      <c r="AB61" s="4" t="s">
        <v>413</v>
      </c>
      <c r="AC61" s="20" t="s">
        <v>761</v>
      </c>
      <c r="AD61" s="20"/>
      <c r="AU61" s="4" t="s">
        <v>175</v>
      </c>
      <c r="AV61" s="14"/>
      <c r="BX61" s="23" t="str">
        <f t="shared" si="21"/>
        <v>6.2 GPS and navigation equipment</v>
      </c>
      <c r="BY61" s="4" t="s">
        <v>961</v>
      </c>
      <c r="BZ61" s="4" t="s">
        <v>1272</v>
      </c>
      <c r="CA61" s="4" t="s">
        <v>884</v>
      </c>
      <c r="CB61" s="36" t="s">
        <v>1210</v>
      </c>
      <c r="CC61" s="34" t="s">
        <v>1210</v>
      </c>
      <c r="CV61" s="23"/>
      <c r="CZ61" s="60"/>
      <c r="DA61" s="61"/>
      <c r="DB61" s="17"/>
      <c r="DF61" s="60"/>
      <c r="DG61" s="61"/>
      <c r="DH61" s="17"/>
      <c r="DL61" s="60"/>
      <c r="DM61" s="61"/>
      <c r="DN61" s="17"/>
      <c r="DR61" s="60"/>
      <c r="DS61" s="61"/>
      <c r="DT61" s="17"/>
      <c r="DX61" s="60"/>
      <c r="DY61" s="61"/>
      <c r="EN61" s="23" t="str">
        <f t="shared" si="23"/>
        <v>Triacetate</v>
      </c>
      <c r="EO61" s="328" t="s">
        <v>2513</v>
      </c>
      <c r="EP61" s="328" t="s">
        <v>2609</v>
      </c>
      <c r="EQ61" s="328" t="s">
        <v>2609</v>
      </c>
      <c r="ER61" s="68"/>
    </row>
    <row r="62" spans="1:148" ht="15.75">
      <c r="A62" s="18">
        <v>61</v>
      </c>
      <c r="M62" s="23"/>
      <c r="Q62" s="23"/>
      <c r="U62" s="23"/>
      <c r="Y62" s="23">
        <f t="shared" si="17"/>
        <v>0</v>
      </c>
      <c r="AB62" s="4" t="s">
        <v>414</v>
      </c>
      <c r="AC62" s="20" t="s">
        <v>762</v>
      </c>
      <c r="AD62" s="20"/>
      <c r="AU62" s="4" t="s">
        <v>176</v>
      </c>
      <c r="AV62" s="14"/>
      <c r="BX62" s="23" t="str">
        <f t="shared" si="21"/>
        <v>6.3 Pocket calculators</v>
      </c>
      <c r="BY62" s="4" t="s">
        <v>962</v>
      </c>
      <c r="BZ62" s="4" t="s">
        <v>1273</v>
      </c>
      <c r="CA62" s="4" t="s">
        <v>885</v>
      </c>
      <c r="CB62" s="36" t="s">
        <v>1211</v>
      </c>
      <c r="CC62" s="34" t="s">
        <v>1211</v>
      </c>
      <c r="CV62" s="23"/>
      <c r="CZ62" s="60"/>
      <c r="DA62" s="61"/>
      <c r="DB62" s="17"/>
      <c r="DF62" s="60"/>
      <c r="DG62" s="61"/>
      <c r="DH62" s="17"/>
      <c r="DL62" s="60"/>
      <c r="DM62" s="61"/>
      <c r="DN62" s="17"/>
      <c r="DR62" s="60"/>
      <c r="DS62" s="61"/>
      <c r="DT62" s="17"/>
      <c r="DX62" s="60"/>
      <c r="DY62" s="61"/>
      <c r="EN62" s="23" t="str">
        <f>IF(EN$1=EO$1,EO62,IF(EN$1=EP$1,EP62,IF(EN$1=EQ$1,EQ62,IF($Y$1=$AI$1,ER62,IF($Y$1=$AJ$1,ES62,"")))))</f>
        <v>Trivinyl</v>
      </c>
      <c r="EO62" s="328" t="s">
        <v>2514</v>
      </c>
      <c r="EP62" s="328" t="s">
        <v>2610</v>
      </c>
      <c r="EQ62" s="328" t="s">
        <v>2610</v>
      </c>
      <c r="ER62" s="68"/>
    </row>
    <row r="63" spans="1:148" ht="15.75">
      <c r="A63" s="18">
        <v>62</v>
      </c>
      <c r="M63" s="23"/>
      <c r="Q63" s="23"/>
      <c r="U63" s="23"/>
      <c r="Y63" s="23">
        <f t="shared" si="17"/>
        <v>0</v>
      </c>
      <c r="AB63" s="4" t="s">
        <v>415</v>
      </c>
      <c r="AC63" s="20" t="s">
        <v>415</v>
      </c>
      <c r="AD63" s="20"/>
      <c r="AU63" s="4" t="s">
        <v>177</v>
      </c>
      <c r="AV63" s="14"/>
      <c r="BX63" s="23" t="str">
        <f t="shared" si="21"/>
        <v>6.4 Ruters</v>
      </c>
      <c r="BY63" s="4" t="s">
        <v>963</v>
      </c>
      <c r="BZ63" s="4" t="s">
        <v>1274</v>
      </c>
      <c r="CA63" s="4" t="s">
        <v>886</v>
      </c>
      <c r="CB63" s="36" t="s">
        <v>1212</v>
      </c>
      <c r="CC63" s="34" t="s">
        <v>1212</v>
      </c>
      <c r="CV63" s="23"/>
      <c r="CZ63" s="60"/>
      <c r="DA63" s="61"/>
      <c r="DB63" s="17"/>
      <c r="DF63" s="60"/>
      <c r="DG63" s="61"/>
      <c r="DH63" s="17"/>
      <c r="DL63" s="60"/>
      <c r="DM63" s="61"/>
      <c r="DN63" s="17"/>
      <c r="DR63" s="60"/>
      <c r="DS63" s="61"/>
      <c r="DT63" s="17"/>
      <c r="DX63" s="60"/>
      <c r="DY63" s="61"/>
      <c r="EN63" s="23" t="str">
        <f t="shared" si="23"/>
        <v>Glass fibre</v>
      </c>
      <c r="EO63" s="328" t="s">
        <v>2515</v>
      </c>
      <c r="EP63" s="328" t="s">
        <v>2611</v>
      </c>
      <c r="EQ63" s="328" t="s">
        <v>2611</v>
      </c>
      <c r="ER63" s="68"/>
    </row>
    <row r="64" spans="1:148" ht="15.75">
      <c r="A64" s="18">
        <v>63</v>
      </c>
      <c r="M64" s="23"/>
      <c r="Q64" s="23"/>
      <c r="U64" s="23"/>
      <c r="Y64" s="23">
        <f t="shared" si="17"/>
        <v>0</v>
      </c>
      <c r="AB64" s="4" t="s">
        <v>416</v>
      </c>
      <c r="AC64" s="20" t="s">
        <v>763</v>
      </c>
      <c r="AD64" s="20"/>
      <c r="AU64" s="4" t="s">
        <v>178</v>
      </c>
      <c r="AV64" s="14"/>
      <c r="BX64" s="23" t="str">
        <f t="shared" si="21"/>
        <v>6.5 Personal computers</v>
      </c>
      <c r="BY64" s="4" t="s">
        <v>964</v>
      </c>
      <c r="BZ64" s="4" t="s">
        <v>1275</v>
      </c>
      <c r="CA64" s="4" t="s">
        <v>887</v>
      </c>
      <c r="CB64" s="36" t="s">
        <v>1213</v>
      </c>
      <c r="CC64" s="34" t="s">
        <v>1213</v>
      </c>
      <c r="CV64" s="23"/>
      <c r="CZ64" s="60"/>
      <c r="DA64" s="61"/>
      <c r="DB64" s="17"/>
      <c r="DF64" s="60"/>
      <c r="DG64" s="61"/>
      <c r="DH64" s="17"/>
      <c r="DL64" s="60"/>
      <c r="DM64" s="61"/>
      <c r="DN64" s="17"/>
      <c r="DR64" s="60"/>
      <c r="DS64" s="61"/>
      <c r="DT64" s="17"/>
      <c r="DX64" s="60"/>
      <c r="DY64" s="61"/>
      <c r="EN64" s="23" t="str">
        <f t="shared" si="23"/>
        <v>Vicuña</v>
      </c>
      <c r="EO64" s="328" t="s">
        <v>2516</v>
      </c>
      <c r="EP64" s="328" t="s">
        <v>2612</v>
      </c>
      <c r="EQ64" s="328" t="s">
        <v>2612</v>
      </c>
      <c r="ER64" s="68"/>
    </row>
    <row r="65" spans="1:148" ht="15.75">
      <c r="A65" s="18">
        <v>64</v>
      </c>
      <c r="M65" s="23"/>
      <c r="Q65" s="23"/>
      <c r="U65" s="23"/>
      <c r="Y65" s="23">
        <f t="shared" si="17"/>
        <v>0</v>
      </c>
      <c r="AB65" s="4" t="s">
        <v>417</v>
      </c>
      <c r="AC65" s="20" t="s">
        <v>764</v>
      </c>
      <c r="AD65" s="20"/>
      <c r="AU65" s="4" t="s">
        <v>179</v>
      </c>
      <c r="AV65" s="14"/>
      <c r="BX65" s="23" t="str">
        <f t="shared" si="21"/>
        <v>6.6 Printers</v>
      </c>
      <c r="BY65" s="4" t="s">
        <v>965</v>
      </c>
      <c r="BZ65" s="4" t="s">
        <v>1276</v>
      </c>
      <c r="CA65" s="4" t="s">
        <v>888</v>
      </c>
      <c r="CB65" s="36" t="s">
        <v>1214</v>
      </c>
      <c r="CC65" s="34" t="s">
        <v>1214</v>
      </c>
      <c r="CV65" s="23"/>
      <c r="CZ65" s="60"/>
      <c r="DA65" s="61"/>
      <c r="DB65" s="17"/>
      <c r="DF65" s="60"/>
      <c r="DG65" s="61"/>
      <c r="DH65" s="17"/>
      <c r="DL65" s="60"/>
      <c r="DM65" s="61"/>
      <c r="DN65" s="17"/>
      <c r="DR65" s="60"/>
      <c r="DS65" s="61"/>
      <c r="DT65" s="17"/>
      <c r="DX65" s="60"/>
      <c r="DY65" s="61"/>
      <c r="EN65" s="23" t="str">
        <f t="shared" si="23"/>
        <v>Vinylal</v>
      </c>
      <c r="EO65" s="328" t="s">
        <v>2517</v>
      </c>
      <c r="EP65" s="328" t="s">
        <v>2613</v>
      </c>
      <c r="EQ65" s="328" t="s">
        <v>2613</v>
      </c>
      <c r="ER65" s="68"/>
    </row>
    <row r="66" spans="1:148" ht="15.75">
      <c r="A66" s="18">
        <v>65</v>
      </c>
      <c r="M66" s="23"/>
      <c r="Q66" s="23"/>
      <c r="U66" s="23"/>
      <c r="Y66" s="23">
        <f t="shared" si="17"/>
        <v>0</v>
      </c>
      <c r="AB66" s="4" t="s">
        <v>418</v>
      </c>
      <c r="AC66" s="20" t="s">
        <v>765</v>
      </c>
      <c r="AD66" s="20"/>
      <c r="AU66" s="4" t="s">
        <v>180</v>
      </c>
      <c r="AV66" s="14"/>
      <c r="BX66" s="23" t="str">
        <f t="shared" si="21"/>
        <v>6.7 Phones</v>
      </c>
      <c r="BY66" s="4" t="s">
        <v>966</v>
      </c>
      <c r="BZ66" s="4" t="s">
        <v>1277</v>
      </c>
      <c r="CA66" s="4" t="s">
        <v>889</v>
      </c>
      <c r="CB66" s="37" t="s">
        <v>1215</v>
      </c>
      <c r="CC66" s="35" t="s">
        <v>1215</v>
      </c>
      <c r="CV66" s="23"/>
      <c r="CZ66" s="64"/>
      <c r="DA66" s="65"/>
      <c r="DB66" s="17"/>
      <c r="DF66" s="64"/>
      <c r="DG66" s="65"/>
      <c r="DH66" s="17"/>
      <c r="DL66" s="64"/>
      <c r="DM66" s="65"/>
      <c r="DN66" s="17"/>
      <c r="DR66" s="64"/>
      <c r="DS66" s="65"/>
      <c r="DT66" s="17"/>
      <c r="DX66" s="64"/>
      <c r="DY66" s="65"/>
      <c r="EN66" s="23" t="str">
        <f t="shared" si="23"/>
        <v>Viscose</v>
      </c>
      <c r="EO66" s="328" t="s">
        <v>2518</v>
      </c>
      <c r="EP66" s="328" t="s">
        <v>2614</v>
      </c>
      <c r="EQ66" s="328" t="s">
        <v>2614</v>
      </c>
      <c r="ER66" s="68"/>
    </row>
    <row r="67" spans="1:148" ht="15.75">
      <c r="A67" s="18">
        <v>66</v>
      </c>
      <c r="M67" s="23"/>
      <c r="Q67" s="23"/>
      <c r="U67" s="23"/>
      <c r="Y67" s="23">
        <f t="shared" ref="Y67:Y85" si="24">IF(Y$1=Z$1,Z67,IF(Y$1=AA$1,AA67,IF(Y$1=AB$1,AB67,IF($Y$1=$AC$1,AC67,IF($Y$1=$AD$1,AD67,"")))))</f>
        <v>0</v>
      </c>
      <c r="AB67" s="4" t="s">
        <v>419</v>
      </c>
      <c r="AC67" s="20" t="s">
        <v>766</v>
      </c>
      <c r="AD67" s="20"/>
      <c r="AU67" s="4" t="s">
        <v>181</v>
      </c>
      <c r="AV67" s="14"/>
      <c r="BX67" s="23" t="str">
        <f t="shared" ref="BX67:BX86" si="25">IF(BX$1=BY$1,BY67,IF(BX$1=BZ$1,BZ67,IF(BX$1=CA$1,CA67,IF($Y$1=$AI$1,CB67,IF($Y$1=$AJ$1,CC67,"")))))</f>
        <v xml:space="preserve">
6.8 electronic diaries, electric and electronic typewriters, other products and equipment for collecting, storing, processing, presenting or communicating information by electronic means, fax, telex, public pay telephones, answering machines or other products or equipment for transmitting sound, images or other information by telecommunication as well as other small IT and telecommunication equipment</v>
      </c>
      <c r="BY67" s="4" t="s">
        <v>967</v>
      </c>
      <c r="BZ67" s="4" t="s">
        <v>1278</v>
      </c>
      <c r="CA67" s="4" t="s">
        <v>890</v>
      </c>
      <c r="CB67" s="36" t="s">
        <v>1216</v>
      </c>
      <c r="CC67" s="34" t="s">
        <v>1216</v>
      </c>
      <c r="CV67" s="23"/>
      <c r="CZ67" s="60"/>
      <c r="DA67" s="61"/>
      <c r="DB67" s="17"/>
      <c r="DF67" s="60"/>
      <c r="DG67" s="61"/>
      <c r="DH67" s="17"/>
      <c r="DL67" s="60"/>
      <c r="DM67" s="61"/>
      <c r="DN67" s="17"/>
      <c r="DR67" s="60"/>
      <c r="DS67" s="61"/>
      <c r="DT67" s="17"/>
      <c r="DX67" s="60"/>
      <c r="DY67" s="61"/>
      <c r="EN67" s="23" t="str">
        <f t="shared" si="23"/>
        <v>Yak</v>
      </c>
      <c r="EO67" s="328" t="s">
        <v>2519</v>
      </c>
      <c r="EP67" s="328" t="s">
        <v>2615</v>
      </c>
      <c r="EQ67" s="328" t="s">
        <v>2615</v>
      </c>
      <c r="ER67" s="68"/>
    </row>
    <row r="68" spans="1:148" ht="15.75">
      <c r="A68" s="18">
        <v>67</v>
      </c>
      <c r="M68" s="23"/>
      <c r="Q68" s="23"/>
      <c r="U68" s="23"/>
      <c r="Y68" s="23">
        <f t="shared" si="24"/>
        <v>0</v>
      </c>
      <c r="AB68" s="4" t="s">
        <v>420</v>
      </c>
      <c r="AC68" s="20" t="s">
        <v>767</v>
      </c>
      <c r="AD68" s="20"/>
      <c r="AU68" s="4" t="s">
        <v>182</v>
      </c>
      <c r="AV68" s="14"/>
      <c r="BX68" s="23">
        <f t="shared" si="25"/>
        <v>0</v>
      </c>
      <c r="BY68" s="4" t="s">
        <v>968</v>
      </c>
      <c r="CA68" s="4" t="s">
        <v>891</v>
      </c>
      <c r="CV68" s="23"/>
      <c r="DB68" s="17"/>
      <c r="DH68" s="17"/>
      <c r="DN68" s="17"/>
      <c r="DT68" s="17"/>
      <c r="EN68" s="23" t="str">
        <f t="shared" si="23"/>
        <v>Other</v>
      </c>
      <c r="EO68" s="328" t="s">
        <v>221</v>
      </c>
      <c r="EP68" s="328" t="s">
        <v>2616</v>
      </c>
      <c r="EQ68" s="328" t="s">
        <v>2616</v>
      </c>
      <c r="ER68" s="68"/>
    </row>
    <row r="69" spans="1:148">
      <c r="A69" s="18">
        <v>68</v>
      </c>
      <c r="M69" s="23"/>
      <c r="Q69" s="23"/>
      <c r="U69" s="23"/>
      <c r="Y69" s="23">
        <f t="shared" si="24"/>
        <v>0</v>
      </c>
      <c r="AB69" s="4" t="s">
        <v>421</v>
      </c>
      <c r="AC69" s="20" t="s">
        <v>768</v>
      </c>
      <c r="AD69" s="20"/>
      <c r="AU69" s="4" t="s">
        <v>183</v>
      </c>
      <c r="AV69" s="14"/>
      <c r="BX69" s="23">
        <f t="shared" si="25"/>
        <v>0</v>
      </c>
      <c r="BY69" s="4" t="s">
        <v>969</v>
      </c>
      <c r="CA69" s="4" t="s">
        <v>892</v>
      </c>
      <c r="CV69" s="23"/>
      <c r="DB69" s="17"/>
      <c r="DH69" s="17"/>
      <c r="DN69" s="17"/>
      <c r="DT69" s="17"/>
      <c r="EP69" t="s">
        <v>2617</v>
      </c>
      <c r="EQ69" t="s">
        <v>2617</v>
      </c>
      <c r="ER69" s="68"/>
    </row>
    <row r="70" spans="1:148">
      <c r="A70" s="18">
        <v>69</v>
      </c>
      <c r="M70" s="23"/>
      <c r="Q70" s="23"/>
      <c r="U70" s="23"/>
      <c r="Y70" s="23">
        <f t="shared" si="24"/>
        <v>0</v>
      </c>
      <c r="AB70" s="4" t="s">
        <v>422</v>
      </c>
      <c r="AC70" s="20" t="s">
        <v>769</v>
      </c>
      <c r="AD70" s="20"/>
      <c r="AU70" s="4" t="s">
        <v>184</v>
      </c>
      <c r="AV70" s="14"/>
      <c r="BX70" s="23">
        <f t="shared" si="25"/>
        <v>0</v>
      </c>
      <c r="BY70" s="4" t="s">
        <v>970</v>
      </c>
      <c r="CA70" s="4" t="s">
        <v>893</v>
      </c>
      <c r="CV70" s="23"/>
      <c r="DB70" s="17"/>
      <c r="DH70" s="17"/>
      <c r="DN70" s="17"/>
      <c r="DT70" s="17"/>
      <c r="EP70" t="s">
        <v>2617</v>
      </c>
      <c r="EQ70" t="s">
        <v>2617</v>
      </c>
      <c r="ER70" s="68"/>
    </row>
    <row r="71" spans="1:148">
      <c r="A71" s="18">
        <v>70</v>
      </c>
      <c r="M71" s="23"/>
      <c r="Q71" s="23"/>
      <c r="U71" s="23"/>
      <c r="Y71" s="23">
        <f t="shared" si="24"/>
        <v>0</v>
      </c>
      <c r="AB71" s="4" t="s">
        <v>423</v>
      </c>
      <c r="AC71" s="20" t="s">
        <v>423</v>
      </c>
      <c r="AD71" s="20"/>
      <c r="AU71" s="4" t="s">
        <v>185</v>
      </c>
      <c r="AV71" s="14"/>
      <c r="BX71" s="23">
        <f t="shared" si="25"/>
        <v>0</v>
      </c>
      <c r="BY71" s="4" t="s">
        <v>971</v>
      </c>
      <c r="CA71" s="4" t="s">
        <v>894</v>
      </c>
      <c r="CV71" s="23"/>
      <c r="DB71" s="17"/>
      <c r="DH71" s="17"/>
      <c r="DN71" s="17"/>
      <c r="DT71" s="17"/>
      <c r="EP71" t="s">
        <v>2617</v>
      </c>
      <c r="EQ71" t="s">
        <v>2617</v>
      </c>
      <c r="ER71" s="68"/>
    </row>
    <row r="72" spans="1:148">
      <c r="A72" s="18">
        <v>71</v>
      </c>
      <c r="M72" s="23"/>
      <c r="Q72" s="23"/>
      <c r="U72" s="23"/>
      <c r="Y72" s="23">
        <f t="shared" si="24"/>
        <v>0</v>
      </c>
      <c r="AB72" s="4" t="s">
        <v>424</v>
      </c>
      <c r="AC72" s="20" t="s">
        <v>770</v>
      </c>
      <c r="AD72" s="20"/>
      <c r="AU72" s="4" t="s">
        <v>186</v>
      </c>
      <c r="AV72" s="14"/>
      <c r="BX72" s="23">
        <f t="shared" si="25"/>
        <v>0</v>
      </c>
      <c r="BY72" s="4" t="s">
        <v>972</v>
      </c>
      <c r="CA72" s="4" t="s">
        <v>895</v>
      </c>
      <c r="CV72" s="23"/>
      <c r="DB72" s="17"/>
      <c r="DH72" s="17"/>
      <c r="DN72" s="17"/>
      <c r="DT72" s="17"/>
      <c r="EP72" t="s">
        <v>2617</v>
      </c>
      <c r="EQ72" t="s">
        <v>2617</v>
      </c>
      <c r="ER72" s="68"/>
    </row>
    <row r="73" spans="1:148">
      <c r="A73" s="18">
        <v>72</v>
      </c>
      <c r="M73" s="23"/>
      <c r="Q73" s="23"/>
      <c r="U73" s="23"/>
      <c r="Y73" s="23">
        <f t="shared" si="24"/>
        <v>0</v>
      </c>
      <c r="AB73" s="4" t="s">
        <v>425</v>
      </c>
      <c r="AC73" s="20" t="s">
        <v>771</v>
      </c>
      <c r="AD73" s="20"/>
      <c r="AU73" s="4" t="s">
        <v>187</v>
      </c>
      <c r="AV73" s="14"/>
      <c r="BX73" s="23">
        <f t="shared" si="25"/>
        <v>0</v>
      </c>
      <c r="BY73" s="4" t="s">
        <v>973</v>
      </c>
      <c r="CA73" s="4" t="s">
        <v>896</v>
      </c>
      <c r="CV73" s="23"/>
      <c r="DB73" s="17"/>
      <c r="DH73" s="17"/>
      <c r="DN73" s="17"/>
      <c r="DT73" s="17"/>
      <c r="EP73" t="s">
        <v>2617</v>
      </c>
      <c r="EQ73" t="s">
        <v>2617</v>
      </c>
      <c r="ER73" s="68"/>
    </row>
    <row r="74" spans="1:148">
      <c r="A74" s="18">
        <v>73</v>
      </c>
      <c r="M74" s="23"/>
      <c r="Q74" s="23"/>
      <c r="U74" s="23"/>
      <c r="Y74" s="23">
        <f t="shared" si="24"/>
        <v>0</v>
      </c>
      <c r="AB74" s="4" t="s">
        <v>426</v>
      </c>
      <c r="AC74" s="20" t="s">
        <v>772</v>
      </c>
      <c r="AD74" s="20"/>
      <c r="AU74" s="4" t="s">
        <v>188</v>
      </c>
      <c r="AV74" s="14"/>
      <c r="BX74" s="23">
        <f t="shared" si="25"/>
        <v>0</v>
      </c>
      <c r="BY74" s="4" t="s">
        <v>974</v>
      </c>
      <c r="CA74" s="4" t="s">
        <v>897</v>
      </c>
      <c r="CV74" s="23"/>
      <c r="DB74" s="17"/>
      <c r="DH74" s="17"/>
      <c r="DN74" s="17"/>
      <c r="DT74" s="17"/>
      <c r="EP74" t="s">
        <v>2617</v>
      </c>
      <c r="EQ74" t="s">
        <v>2617</v>
      </c>
      <c r="ER74" s="68"/>
    </row>
    <row r="75" spans="1:148">
      <c r="A75" s="18">
        <v>74</v>
      </c>
      <c r="M75" s="23"/>
      <c r="Q75" s="23"/>
      <c r="U75" s="23"/>
      <c r="Y75" s="23">
        <f t="shared" si="24"/>
        <v>0</v>
      </c>
      <c r="AB75" s="4" t="s">
        <v>427</v>
      </c>
      <c r="AC75" s="20" t="s">
        <v>773</v>
      </c>
      <c r="AD75" s="20"/>
      <c r="AU75" s="4" t="s">
        <v>189</v>
      </c>
      <c r="AV75" s="14"/>
      <c r="BX75" s="23">
        <f t="shared" si="25"/>
        <v>0</v>
      </c>
      <c r="BY75" s="4" t="s">
        <v>975</v>
      </c>
      <c r="CA75" s="4" t="s">
        <v>898</v>
      </c>
      <c r="CV75" s="23"/>
      <c r="DB75" s="17"/>
      <c r="DH75" s="17"/>
      <c r="DN75" s="17"/>
      <c r="DT75" s="17"/>
      <c r="EP75" t="s">
        <v>2617</v>
      </c>
      <c r="EQ75" t="s">
        <v>2617</v>
      </c>
      <c r="ER75" s="68"/>
    </row>
    <row r="76" spans="1:148">
      <c r="A76" s="18">
        <v>75</v>
      </c>
      <c r="M76" s="23"/>
      <c r="Q76" s="23"/>
      <c r="U76" s="23"/>
      <c r="Y76" s="23">
        <f t="shared" si="24"/>
        <v>0</v>
      </c>
      <c r="AB76" s="4" t="s">
        <v>428</v>
      </c>
      <c r="AC76" s="20" t="s">
        <v>428</v>
      </c>
      <c r="AD76" s="20"/>
      <c r="AU76" s="4" t="s">
        <v>190</v>
      </c>
      <c r="AV76" s="14"/>
      <c r="BX76" s="23">
        <f t="shared" si="25"/>
        <v>0</v>
      </c>
      <c r="BY76" s="4" t="s">
        <v>976</v>
      </c>
      <c r="CA76" s="4" t="s">
        <v>899</v>
      </c>
      <c r="CV76" s="23"/>
      <c r="DB76" s="17"/>
      <c r="DH76" s="17"/>
      <c r="DN76" s="17"/>
      <c r="DT76" s="17"/>
      <c r="EP76" t="s">
        <v>2617</v>
      </c>
      <c r="EQ76" t="s">
        <v>2617</v>
      </c>
      <c r="ER76" s="68"/>
    </row>
    <row r="77" spans="1:148">
      <c r="A77" s="18">
        <v>76</v>
      </c>
      <c r="M77" s="23"/>
      <c r="Q77" s="23"/>
      <c r="U77" s="23"/>
      <c r="Y77" s="23">
        <f t="shared" si="24"/>
        <v>0</v>
      </c>
      <c r="AB77" s="4" t="s">
        <v>429</v>
      </c>
      <c r="AC77" s="20" t="s">
        <v>774</v>
      </c>
      <c r="AD77" s="20"/>
      <c r="AU77" s="4" t="s">
        <v>191</v>
      </c>
      <c r="AV77" s="14"/>
      <c r="BX77" s="23">
        <f t="shared" si="25"/>
        <v>0</v>
      </c>
      <c r="BY77" s="4" t="s">
        <v>977</v>
      </c>
      <c r="CA77" s="4" t="s">
        <v>900</v>
      </c>
      <c r="CV77" s="23"/>
      <c r="DB77" s="17"/>
      <c r="DH77" s="17"/>
      <c r="DN77" s="17"/>
      <c r="DT77" s="17"/>
      <c r="EP77" t="s">
        <v>2617</v>
      </c>
      <c r="EQ77" t="s">
        <v>2617</v>
      </c>
      <c r="ER77" s="68"/>
    </row>
    <row r="78" spans="1:148">
      <c r="A78" s="18">
        <v>77</v>
      </c>
      <c r="M78" s="23"/>
      <c r="Q78" s="23"/>
      <c r="U78" s="23"/>
      <c r="Y78" s="23">
        <f t="shared" si="24"/>
        <v>0</v>
      </c>
      <c r="AB78" s="4" t="s">
        <v>430</v>
      </c>
      <c r="AC78" s="20" t="s">
        <v>775</v>
      </c>
      <c r="AD78" s="20"/>
      <c r="AU78" s="4" t="s">
        <v>192</v>
      </c>
      <c r="AV78" s="14"/>
      <c r="BX78" s="23">
        <f t="shared" si="25"/>
        <v>0</v>
      </c>
      <c r="BY78" s="4" t="s">
        <v>978</v>
      </c>
      <c r="CA78" s="4" t="s">
        <v>901</v>
      </c>
      <c r="CV78" s="23"/>
      <c r="DB78" s="17"/>
      <c r="DH78" s="17"/>
      <c r="DN78" s="17"/>
      <c r="DT78" s="17"/>
      <c r="EP78" t="s">
        <v>2617</v>
      </c>
      <c r="EQ78" t="s">
        <v>2617</v>
      </c>
      <c r="ER78" s="68"/>
    </row>
    <row r="79" spans="1:148">
      <c r="A79" s="18">
        <v>78</v>
      </c>
      <c r="M79" s="23"/>
      <c r="Q79" s="23"/>
      <c r="U79" s="23"/>
      <c r="Y79" s="23">
        <f t="shared" si="24"/>
        <v>0</v>
      </c>
      <c r="AB79" s="4" t="s">
        <v>431</v>
      </c>
      <c r="AC79" s="20" t="s">
        <v>431</v>
      </c>
      <c r="AD79" s="20"/>
      <c r="AU79" s="4" t="s">
        <v>193</v>
      </c>
      <c r="AV79" s="14"/>
      <c r="BX79" s="23">
        <f t="shared" si="25"/>
        <v>0</v>
      </c>
      <c r="BY79" s="4" t="s">
        <v>979</v>
      </c>
      <c r="CA79" s="4" t="s">
        <v>902</v>
      </c>
      <c r="CV79" s="23"/>
      <c r="DB79" s="17"/>
      <c r="DH79" s="17"/>
      <c r="DN79" s="17"/>
      <c r="DT79" s="17"/>
      <c r="EP79" t="s">
        <v>2617</v>
      </c>
      <c r="EQ79" t="s">
        <v>2617</v>
      </c>
      <c r="ER79" s="68"/>
    </row>
    <row r="80" spans="1:148">
      <c r="A80" s="18">
        <v>79</v>
      </c>
      <c r="M80" s="23"/>
      <c r="Q80" s="23"/>
      <c r="U80" s="23"/>
      <c r="Y80" s="23">
        <f t="shared" si="24"/>
        <v>0</v>
      </c>
      <c r="AB80" s="4" t="s">
        <v>432</v>
      </c>
      <c r="AC80" s="20" t="s">
        <v>432</v>
      </c>
      <c r="AD80" s="20"/>
      <c r="AV80" s="14"/>
      <c r="BX80" s="23">
        <f t="shared" si="25"/>
        <v>0</v>
      </c>
      <c r="BY80" s="4" t="s">
        <v>980</v>
      </c>
      <c r="CA80" s="4" t="s">
        <v>903</v>
      </c>
      <c r="CV80" s="23"/>
      <c r="DB80" s="17"/>
      <c r="DH80" s="17"/>
      <c r="DN80" s="17"/>
      <c r="DT80" s="17"/>
      <c r="EP80" t="s">
        <v>2617</v>
      </c>
      <c r="EQ80" t="s">
        <v>2617</v>
      </c>
      <c r="ER80" s="68"/>
    </row>
    <row r="81" spans="1:148">
      <c r="A81" s="18">
        <v>80</v>
      </c>
      <c r="M81" s="23"/>
      <c r="Q81" s="23"/>
      <c r="U81" s="23"/>
      <c r="Y81" s="23">
        <f t="shared" si="24"/>
        <v>0</v>
      </c>
      <c r="AB81" s="4" t="s">
        <v>433</v>
      </c>
      <c r="AC81" s="20" t="s">
        <v>776</v>
      </c>
      <c r="AD81" s="20"/>
      <c r="AV81" s="14"/>
      <c r="BX81" s="23">
        <f t="shared" si="25"/>
        <v>0</v>
      </c>
      <c r="BY81" s="4" t="s">
        <v>981</v>
      </c>
      <c r="CV81" s="23"/>
      <c r="DB81" s="17"/>
      <c r="DH81" s="17"/>
      <c r="DN81" s="17"/>
      <c r="DT81" s="17"/>
      <c r="EP81" t="s">
        <v>2617</v>
      </c>
      <c r="EQ81" t="s">
        <v>2617</v>
      </c>
      <c r="ER81" s="68"/>
    </row>
    <row r="82" spans="1:148">
      <c r="A82" s="18">
        <v>81</v>
      </c>
      <c r="M82" s="23"/>
      <c r="Q82" s="23"/>
      <c r="U82" s="23"/>
      <c r="Y82" s="23">
        <f t="shared" si="24"/>
        <v>0</v>
      </c>
      <c r="AB82" s="4" t="s">
        <v>434</v>
      </c>
      <c r="AC82" s="20" t="s">
        <v>777</v>
      </c>
      <c r="AD82" s="20"/>
      <c r="AV82" s="14"/>
      <c r="BX82" s="23">
        <f t="shared" si="25"/>
        <v>0</v>
      </c>
      <c r="BY82" s="4" t="s">
        <v>982</v>
      </c>
      <c r="CV82" s="23"/>
      <c r="DB82" s="17"/>
      <c r="DH82" s="17"/>
      <c r="DN82" s="17"/>
      <c r="DT82" s="17"/>
      <c r="EP82" t="s">
        <v>2617</v>
      </c>
      <c r="EQ82" t="s">
        <v>2617</v>
      </c>
      <c r="ER82" s="68"/>
    </row>
    <row r="83" spans="1:148">
      <c r="A83" s="18">
        <v>82</v>
      </c>
      <c r="M83" s="23"/>
      <c r="Q83" s="23"/>
      <c r="U83" s="23"/>
      <c r="Y83" s="23">
        <f t="shared" si="24"/>
        <v>0</v>
      </c>
      <c r="AB83" s="4" t="s">
        <v>435</v>
      </c>
      <c r="AC83" s="20" t="s">
        <v>778</v>
      </c>
      <c r="AD83" s="20"/>
      <c r="AV83" s="14"/>
      <c r="BX83" s="23">
        <f t="shared" si="25"/>
        <v>0</v>
      </c>
      <c r="BY83" s="4" t="s">
        <v>983</v>
      </c>
      <c r="CV83" s="23"/>
      <c r="DB83" s="17"/>
      <c r="DH83" s="17"/>
      <c r="DN83" s="17"/>
      <c r="DT83" s="17"/>
      <c r="EP83" t="s">
        <v>2617</v>
      </c>
      <c r="EQ83" t="s">
        <v>2617</v>
      </c>
      <c r="ER83" s="68"/>
    </row>
    <row r="84" spans="1:148">
      <c r="A84" s="18">
        <v>83</v>
      </c>
      <c r="M84" s="23"/>
      <c r="Q84" s="23"/>
      <c r="U84" s="23"/>
      <c r="Y84" s="23">
        <f t="shared" si="24"/>
        <v>0</v>
      </c>
      <c r="AB84" s="4" t="s">
        <v>436</v>
      </c>
      <c r="AC84" s="20" t="s">
        <v>779</v>
      </c>
      <c r="AD84" s="20"/>
      <c r="AV84" s="14"/>
      <c r="BX84" s="23">
        <f t="shared" si="25"/>
        <v>0</v>
      </c>
      <c r="BY84" s="4" t="s">
        <v>984</v>
      </c>
      <c r="CV84" s="23"/>
      <c r="DB84" s="17"/>
      <c r="DH84" s="17"/>
      <c r="DN84" s="17"/>
      <c r="DT84" s="17"/>
      <c r="EP84" t="s">
        <v>2617</v>
      </c>
      <c r="EQ84" t="s">
        <v>2617</v>
      </c>
      <c r="ER84" s="68"/>
    </row>
    <row r="85" spans="1:148">
      <c r="A85" s="18">
        <v>84</v>
      </c>
      <c r="M85" s="18"/>
      <c r="Q85" s="18"/>
      <c r="U85" s="18"/>
      <c r="Y85" s="23">
        <f t="shared" si="24"/>
        <v>0</v>
      </c>
      <c r="AB85" s="4" t="s">
        <v>786</v>
      </c>
      <c r="AC85" s="4" t="s">
        <v>626</v>
      </c>
      <c r="AV85" s="14"/>
      <c r="BX85" s="23">
        <f t="shared" si="25"/>
        <v>0</v>
      </c>
      <c r="BY85" s="4" t="s">
        <v>985</v>
      </c>
      <c r="CV85" s="23"/>
      <c r="DB85" s="17"/>
      <c r="DH85" s="17"/>
      <c r="DN85" s="17"/>
      <c r="DT85" s="17"/>
      <c r="EP85" t="s">
        <v>2617</v>
      </c>
      <c r="EQ85" t="s">
        <v>2617</v>
      </c>
      <c r="ER85" s="68"/>
    </row>
    <row r="86" spans="1:148">
      <c r="A86" s="18">
        <v>85</v>
      </c>
      <c r="M86" s="18"/>
      <c r="Q86" s="18"/>
      <c r="U86" s="18"/>
      <c r="Y86" s="23"/>
      <c r="AV86" s="14"/>
      <c r="BX86" s="23">
        <f t="shared" si="25"/>
        <v>0</v>
      </c>
      <c r="BY86" s="4" t="s">
        <v>986</v>
      </c>
      <c r="CV86" s="23"/>
      <c r="DB86" s="17"/>
      <c r="DH86" s="17"/>
      <c r="DN86" s="17"/>
      <c r="DT86" s="17"/>
      <c r="EP86" t="s">
        <v>2617</v>
      </c>
      <c r="EQ86" t="s">
        <v>2617</v>
      </c>
      <c r="ER86" s="68"/>
    </row>
    <row r="87" spans="1:148">
      <c r="A87" s="18">
        <v>86</v>
      </c>
      <c r="M87" s="18"/>
      <c r="Q87" s="18"/>
      <c r="U87" s="18"/>
      <c r="Y87" s="23"/>
      <c r="AV87" s="14"/>
    </row>
    <row r="88" spans="1:148">
      <c r="A88" s="18">
        <v>87</v>
      </c>
      <c r="M88" s="18"/>
      <c r="Q88" s="18"/>
      <c r="U88" s="18"/>
      <c r="Y88" s="23"/>
      <c r="AV88" s="14"/>
    </row>
    <row r="89" spans="1:148">
      <c r="A89" s="18">
        <v>88</v>
      </c>
      <c r="M89" s="18"/>
      <c r="Q89" s="18"/>
      <c r="U89" s="18"/>
      <c r="Y89" s="23"/>
      <c r="AV89" s="14"/>
    </row>
    <row r="90" spans="1:148">
      <c r="A90" s="18">
        <v>89</v>
      </c>
      <c r="M90" s="18"/>
      <c r="Q90" s="18"/>
      <c r="U90" s="18"/>
      <c r="Y90" s="23"/>
      <c r="AV90" s="14"/>
    </row>
    <row r="91" spans="1:148">
      <c r="A91" s="18">
        <v>90</v>
      </c>
      <c r="M91" s="18"/>
      <c r="Q91" s="18"/>
      <c r="U91" s="18"/>
      <c r="Y91" s="23"/>
      <c r="AV91" s="14"/>
    </row>
    <row r="92" spans="1:148">
      <c r="A92" s="18">
        <v>91</v>
      </c>
      <c r="M92" s="18"/>
      <c r="Q92" s="18"/>
      <c r="U92" s="18"/>
      <c r="Y92" s="23"/>
      <c r="AV92" s="14"/>
    </row>
    <row r="93" spans="1:148">
      <c r="A93" s="18">
        <v>92</v>
      </c>
      <c r="M93" s="18"/>
      <c r="Q93" s="18"/>
      <c r="U93" s="18"/>
      <c r="Y93" s="23"/>
      <c r="AV93" s="14"/>
    </row>
    <row r="94" spans="1:148">
      <c r="A94" s="18">
        <v>93</v>
      </c>
      <c r="M94" s="18"/>
      <c r="Q94" s="18"/>
      <c r="U94" s="18"/>
      <c r="Y94" s="23"/>
      <c r="AV94" s="14"/>
    </row>
    <row r="95" spans="1:148">
      <c r="A95" s="18">
        <v>94</v>
      </c>
      <c r="M95" s="23"/>
      <c r="Q95" s="23"/>
      <c r="U95" s="23"/>
      <c r="Y95" s="23"/>
      <c r="AV95" s="14"/>
    </row>
    <row r="96" spans="1:148">
      <c r="A96" s="18">
        <v>95</v>
      </c>
      <c r="M96" s="18"/>
      <c r="Q96" s="18"/>
      <c r="U96" s="18"/>
      <c r="Y96" s="23"/>
      <c r="AV96" s="14"/>
    </row>
    <row r="97" spans="1:48">
      <c r="A97" s="18">
        <v>96</v>
      </c>
      <c r="M97" s="18"/>
      <c r="Q97" s="18"/>
      <c r="U97" s="18"/>
      <c r="Y97" s="23"/>
      <c r="AV97" s="14"/>
    </row>
    <row r="98" spans="1:48">
      <c r="A98" s="18">
        <v>97</v>
      </c>
      <c r="M98" s="18"/>
      <c r="Q98" s="18"/>
      <c r="U98" s="18"/>
      <c r="Y98" s="23"/>
      <c r="AV98" s="14"/>
    </row>
    <row r="99" spans="1:48">
      <c r="A99" s="18">
        <v>98</v>
      </c>
      <c r="Y99" s="23"/>
      <c r="AV99" s="14"/>
    </row>
    <row r="100" spans="1:48">
      <c r="A100" s="18">
        <v>99</v>
      </c>
      <c r="Y100" s="23"/>
      <c r="AV100" s="14"/>
    </row>
    <row r="101" spans="1:48">
      <c r="A101" s="18">
        <v>100</v>
      </c>
      <c r="Y101" s="23"/>
      <c r="AV101" s="14"/>
    </row>
    <row r="102" spans="1:48">
      <c r="A102" s="18">
        <v>101</v>
      </c>
      <c r="Y102" s="23"/>
      <c r="AV102" s="14"/>
    </row>
    <row r="103" spans="1:48">
      <c r="A103" s="18">
        <v>102</v>
      </c>
      <c r="Y103" s="23"/>
      <c r="AV103" s="14"/>
    </row>
    <row r="104" spans="1:48">
      <c r="A104" s="18">
        <v>103</v>
      </c>
      <c r="Y104" s="23"/>
      <c r="AV104" s="14"/>
    </row>
    <row r="105" spans="1:48">
      <c r="A105" s="18">
        <v>104</v>
      </c>
      <c r="Y105" s="23"/>
      <c r="AV105" s="14"/>
    </row>
    <row r="106" spans="1:48">
      <c r="A106" s="18">
        <v>105</v>
      </c>
      <c r="Y106" s="23"/>
      <c r="AV106" s="14"/>
    </row>
    <row r="107" spans="1:48">
      <c r="A107" s="18">
        <v>106</v>
      </c>
      <c r="Y107" s="23"/>
      <c r="AV107" s="14"/>
    </row>
    <row r="108" spans="1:48">
      <c r="A108" s="18">
        <v>107</v>
      </c>
      <c r="Y108" s="23"/>
      <c r="AV108" s="14"/>
    </row>
    <row r="109" spans="1:48">
      <c r="A109" s="18">
        <v>108</v>
      </c>
      <c r="Y109" s="23"/>
      <c r="AV109" s="14"/>
    </row>
    <row r="110" spans="1:48">
      <c r="A110" s="18">
        <v>109</v>
      </c>
      <c r="Y110" s="23"/>
      <c r="AV110" s="14"/>
    </row>
    <row r="111" spans="1:48">
      <c r="A111" s="18">
        <v>110</v>
      </c>
      <c r="Y111" s="23"/>
      <c r="AV111" s="14"/>
    </row>
    <row r="112" spans="1:48">
      <c r="A112" s="18">
        <v>111</v>
      </c>
      <c r="Y112" s="23"/>
      <c r="AV112" s="14"/>
    </row>
    <row r="113" spans="1:48">
      <c r="A113" s="18">
        <v>112</v>
      </c>
      <c r="Y113" s="23"/>
      <c r="AV113" s="14"/>
    </row>
    <row r="114" spans="1:48">
      <c r="A114" s="18">
        <v>113</v>
      </c>
      <c r="Y114" s="23"/>
      <c r="AV114" s="14"/>
    </row>
    <row r="115" spans="1:48">
      <c r="A115" s="18">
        <v>114</v>
      </c>
      <c r="Y115" s="23"/>
      <c r="AV115" s="14"/>
    </row>
    <row r="116" spans="1:48">
      <c r="A116" s="18">
        <v>115</v>
      </c>
      <c r="Y116" s="23"/>
      <c r="AV116" s="14"/>
    </row>
    <row r="117" spans="1:48">
      <c r="A117" s="18">
        <v>116</v>
      </c>
      <c r="Y117" s="23"/>
      <c r="AV117" s="14"/>
    </row>
    <row r="118" spans="1:48">
      <c r="A118" s="18">
        <v>117</v>
      </c>
      <c r="Y118" s="23"/>
      <c r="AV118" s="14"/>
    </row>
    <row r="119" spans="1:48">
      <c r="A119" s="18">
        <v>118</v>
      </c>
      <c r="Y119" s="23"/>
      <c r="AV119" s="14"/>
    </row>
    <row r="120" spans="1:48">
      <c r="A120" s="18">
        <v>119</v>
      </c>
      <c r="Y120" s="23"/>
      <c r="AV120" s="14"/>
    </row>
    <row r="121" spans="1:48">
      <c r="A121" s="18">
        <v>120</v>
      </c>
      <c r="Y121" s="23"/>
      <c r="AV121" s="14"/>
    </row>
    <row r="122" spans="1:48">
      <c r="A122" s="18">
        <v>121</v>
      </c>
      <c r="Y122" s="23"/>
      <c r="AV122" s="14"/>
    </row>
    <row r="123" spans="1:48">
      <c r="A123" s="18">
        <v>122</v>
      </c>
      <c r="Y123" s="23"/>
      <c r="AV123" s="14"/>
    </row>
    <row r="124" spans="1:48">
      <c r="A124" s="18">
        <v>123</v>
      </c>
      <c r="Y124" s="23"/>
      <c r="AV124" s="14"/>
    </row>
    <row r="125" spans="1:48">
      <c r="A125" s="18">
        <v>124</v>
      </c>
      <c r="Y125" s="23"/>
      <c r="AV125" s="14"/>
    </row>
    <row r="126" spans="1:48">
      <c r="A126" s="18">
        <v>125</v>
      </c>
      <c r="Y126" s="23"/>
      <c r="AV126" s="14"/>
    </row>
    <row r="127" spans="1:48">
      <c r="A127" s="18">
        <v>126</v>
      </c>
      <c r="Y127" s="23"/>
      <c r="AV127" s="14"/>
    </row>
    <row r="128" spans="1:48">
      <c r="A128" s="18">
        <v>127</v>
      </c>
      <c r="Y128" s="23"/>
      <c r="AV128" s="14"/>
    </row>
    <row r="129" spans="1:48">
      <c r="A129" s="18">
        <v>128</v>
      </c>
      <c r="Y129" s="23"/>
      <c r="AV129" s="14"/>
    </row>
    <row r="130" spans="1:48">
      <c r="A130" s="18">
        <v>129</v>
      </c>
      <c r="Y130" s="23"/>
      <c r="AV130" s="14"/>
    </row>
    <row r="131" spans="1:48">
      <c r="A131" s="18">
        <v>130</v>
      </c>
      <c r="Y131" s="23"/>
      <c r="AV131" s="14"/>
    </row>
    <row r="132" spans="1:48">
      <c r="A132" s="18">
        <v>131</v>
      </c>
      <c r="Y132" s="23"/>
      <c r="AV132" s="14"/>
    </row>
    <row r="133" spans="1:48">
      <c r="A133" s="18">
        <v>132</v>
      </c>
      <c r="Y133" s="23"/>
      <c r="AV133" s="14"/>
    </row>
    <row r="134" spans="1:48">
      <c r="A134" s="18">
        <v>133</v>
      </c>
      <c r="Y134" s="23"/>
      <c r="AV134" s="14"/>
    </row>
    <row r="135" spans="1:48">
      <c r="A135" s="18">
        <v>134</v>
      </c>
      <c r="Y135" s="23"/>
      <c r="AV135" s="14"/>
    </row>
    <row r="136" spans="1:48">
      <c r="A136" s="18">
        <v>135</v>
      </c>
      <c r="Y136" s="23"/>
      <c r="AV136" s="14"/>
    </row>
    <row r="137" spans="1:48">
      <c r="A137" s="18">
        <v>136</v>
      </c>
      <c r="Y137" s="23"/>
      <c r="AV137" s="14"/>
    </row>
    <row r="138" spans="1:48">
      <c r="A138" s="18">
        <v>137</v>
      </c>
      <c r="Y138" s="23"/>
      <c r="AV138" s="14"/>
    </row>
    <row r="139" spans="1:48">
      <c r="A139" s="18">
        <v>138</v>
      </c>
      <c r="Y139" s="23"/>
      <c r="AV139" s="14"/>
    </row>
    <row r="140" spans="1:48">
      <c r="A140" s="18">
        <v>139</v>
      </c>
      <c r="Y140" s="23"/>
      <c r="AV140" s="14"/>
    </row>
    <row r="141" spans="1:48">
      <c r="A141" s="18">
        <v>140</v>
      </c>
      <c r="Y141" s="23"/>
      <c r="AV141" s="14"/>
    </row>
    <row r="142" spans="1:48">
      <c r="A142" s="18">
        <v>141</v>
      </c>
      <c r="Y142" s="23"/>
    </row>
    <row r="143" spans="1:48">
      <c r="A143" s="18">
        <v>142</v>
      </c>
      <c r="Y143" s="23"/>
    </row>
    <row r="144" spans="1:48">
      <c r="A144" s="18">
        <v>143</v>
      </c>
      <c r="Y144" s="23"/>
    </row>
    <row r="145" spans="1:25">
      <c r="A145" s="18">
        <v>144</v>
      </c>
      <c r="Y145" s="23"/>
    </row>
    <row r="146" spans="1:25">
      <c r="A146" s="18">
        <v>145</v>
      </c>
      <c r="Y146" s="23"/>
    </row>
    <row r="147" spans="1:25">
      <c r="A147" s="18">
        <v>146</v>
      </c>
      <c r="Y147" s="23"/>
    </row>
    <row r="148" spans="1:25">
      <c r="A148" s="18">
        <v>147</v>
      </c>
      <c r="Y148" s="23"/>
    </row>
    <row r="149" spans="1:25">
      <c r="A149" s="18">
        <v>148</v>
      </c>
      <c r="Y149" s="23"/>
    </row>
    <row r="150" spans="1:25">
      <c r="A150" s="18">
        <v>149</v>
      </c>
      <c r="Y150" s="23"/>
    </row>
    <row r="151" spans="1:25">
      <c r="A151" s="18">
        <v>150</v>
      </c>
      <c r="Y151" s="23"/>
    </row>
    <row r="152" spans="1:25">
      <c r="A152" s="18">
        <v>151</v>
      </c>
      <c r="Y152" s="23"/>
    </row>
    <row r="153" spans="1:25">
      <c r="A153" s="18">
        <v>152</v>
      </c>
      <c r="Y153" s="23"/>
    </row>
    <row r="154" spans="1:25">
      <c r="A154" s="18">
        <v>153</v>
      </c>
      <c r="Y154" s="23"/>
    </row>
    <row r="155" spans="1:25">
      <c r="A155" s="18">
        <v>154</v>
      </c>
      <c r="Y155" s="23"/>
    </row>
    <row r="156" spans="1:25">
      <c r="A156" s="18">
        <v>155</v>
      </c>
      <c r="Y156" s="23"/>
    </row>
    <row r="157" spans="1:25">
      <c r="A157" s="18">
        <v>156</v>
      </c>
      <c r="Y157" s="23"/>
    </row>
    <row r="158" spans="1:25">
      <c r="A158" s="18">
        <v>157</v>
      </c>
      <c r="Y158" s="23"/>
    </row>
    <row r="159" spans="1:25">
      <c r="A159" s="18">
        <v>158</v>
      </c>
      <c r="Y159" s="23"/>
    </row>
    <row r="160" spans="1:25">
      <c r="A160" s="18">
        <v>159</v>
      </c>
      <c r="Y160" s="23"/>
    </row>
    <row r="161" spans="1:25">
      <c r="A161" s="18">
        <v>160</v>
      </c>
      <c r="Y161" s="23"/>
    </row>
    <row r="162" spans="1:25">
      <c r="A162" s="18">
        <v>161</v>
      </c>
      <c r="Y162" s="23"/>
    </row>
    <row r="163" spans="1:25">
      <c r="A163" s="18">
        <v>162</v>
      </c>
      <c r="Y163" s="23"/>
    </row>
    <row r="164" spans="1:25">
      <c r="A164" s="18">
        <v>163</v>
      </c>
      <c r="Y164" s="23"/>
    </row>
    <row r="165" spans="1:25">
      <c r="A165" s="18">
        <v>164</v>
      </c>
      <c r="Y165" s="23"/>
    </row>
    <row r="166" spans="1:25">
      <c r="A166" s="18">
        <v>165</v>
      </c>
      <c r="Y166" s="23"/>
    </row>
    <row r="167" spans="1:25">
      <c r="A167" s="18">
        <v>166</v>
      </c>
      <c r="Y167" s="23"/>
    </row>
    <row r="168" spans="1:25">
      <c r="A168" s="18">
        <v>167</v>
      </c>
      <c r="Y168" s="23"/>
    </row>
    <row r="169" spans="1:25">
      <c r="A169" s="18">
        <v>168</v>
      </c>
      <c r="Y169" s="23"/>
    </row>
    <row r="170" spans="1:25">
      <c r="A170" s="18">
        <v>169</v>
      </c>
      <c r="Y170" s="23"/>
    </row>
    <row r="171" spans="1:25">
      <c r="A171" s="18">
        <v>170</v>
      </c>
      <c r="Y171" s="23"/>
    </row>
    <row r="172" spans="1:25">
      <c r="A172" s="18">
        <v>171</v>
      </c>
      <c r="Y172" s="23"/>
    </row>
    <row r="173" spans="1:25">
      <c r="A173" s="18">
        <v>172</v>
      </c>
      <c r="Y173" s="23"/>
    </row>
    <row r="174" spans="1:25">
      <c r="A174" s="18">
        <v>173</v>
      </c>
      <c r="Y174" s="23"/>
    </row>
    <row r="175" spans="1:25">
      <c r="A175" s="18">
        <v>174</v>
      </c>
      <c r="Y175" s="23"/>
    </row>
    <row r="176" spans="1:25">
      <c r="A176" s="18">
        <v>175</v>
      </c>
      <c r="Y176" s="23"/>
    </row>
    <row r="177" spans="1:25">
      <c r="A177" s="18">
        <v>176</v>
      </c>
      <c r="Y177" s="23"/>
    </row>
    <row r="178" spans="1:25">
      <c r="A178" s="18">
        <v>177</v>
      </c>
      <c r="Y178" s="23"/>
    </row>
    <row r="179" spans="1:25">
      <c r="A179" s="18">
        <v>178</v>
      </c>
      <c r="Y179" s="23"/>
    </row>
    <row r="180" spans="1:25">
      <c r="A180" s="18">
        <v>179</v>
      </c>
      <c r="Y180" s="23"/>
    </row>
    <row r="181" spans="1:25">
      <c r="A181" s="18">
        <v>180</v>
      </c>
      <c r="Y181" s="23"/>
    </row>
    <row r="182" spans="1:25">
      <c r="A182" s="18">
        <v>181</v>
      </c>
      <c r="Y182" s="23"/>
    </row>
    <row r="183" spans="1:25">
      <c r="A183" s="18">
        <v>182</v>
      </c>
      <c r="Y183" s="23"/>
    </row>
    <row r="184" spans="1:25">
      <c r="A184" s="18">
        <v>183</v>
      </c>
      <c r="Y184" s="23"/>
    </row>
    <row r="185" spans="1:25">
      <c r="A185" s="18">
        <v>184</v>
      </c>
      <c r="Y185" s="23"/>
    </row>
    <row r="186" spans="1:25">
      <c r="A186" s="18">
        <v>185</v>
      </c>
      <c r="Y186" s="23"/>
    </row>
    <row r="187" spans="1:25">
      <c r="A187" s="18">
        <v>186</v>
      </c>
      <c r="Y187" s="23"/>
    </row>
    <row r="188" spans="1:25">
      <c r="A188" s="18">
        <v>187</v>
      </c>
      <c r="Y188" s="23"/>
    </row>
    <row r="189" spans="1:25">
      <c r="A189" s="18">
        <v>188</v>
      </c>
      <c r="Y189" s="23"/>
    </row>
    <row r="190" spans="1:25">
      <c r="A190" s="18">
        <v>189</v>
      </c>
      <c r="Y190" s="23"/>
    </row>
    <row r="191" spans="1:25">
      <c r="A191" s="18">
        <v>190</v>
      </c>
      <c r="Y191" s="23"/>
    </row>
    <row r="192" spans="1:25">
      <c r="A192" s="18">
        <v>191</v>
      </c>
      <c r="Y192" s="23"/>
    </row>
    <row r="193" spans="1:25">
      <c r="A193" s="18">
        <v>192</v>
      </c>
      <c r="Y193" s="23"/>
    </row>
    <row r="194" spans="1:25">
      <c r="A194" s="18">
        <v>193</v>
      </c>
      <c r="Y194" s="23"/>
    </row>
    <row r="195" spans="1:25">
      <c r="A195" s="18">
        <v>194</v>
      </c>
      <c r="Y195" s="23"/>
    </row>
    <row r="196" spans="1:25">
      <c r="A196" s="18">
        <v>195</v>
      </c>
      <c r="Y196" s="23"/>
    </row>
    <row r="197" spans="1:25">
      <c r="A197" s="18">
        <v>196</v>
      </c>
      <c r="Y197" s="23"/>
    </row>
    <row r="198" spans="1:25">
      <c r="A198" s="18">
        <v>197</v>
      </c>
      <c r="Y198" s="23"/>
    </row>
    <row r="199" spans="1:25">
      <c r="A199" s="18">
        <v>198</v>
      </c>
      <c r="Y199" s="23"/>
    </row>
    <row r="200" spans="1:25">
      <c r="A200" s="18">
        <v>199</v>
      </c>
      <c r="Y200" s="23"/>
    </row>
    <row r="201" spans="1:25">
      <c r="A201" s="18">
        <v>200</v>
      </c>
      <c r="Y201" s="23"/>
    </row>
    <row r="202" spans="1:25">
      <c r="A202" s="18">
        <v>201</v>
      </c>
      <c r="Y202" s="23"/>
    </row>
    <row r="203" spans="1:25">
      <c r="A203" s="18">
        <v>202</v>
      </c>
      <c r="Y203" s="23"/>
    </row>
    <row r="204" spans="1:25">
      <c r="A204" s="18">
        <v>203</v>
      </c>
      <c r="Y204" s="23"/>
    </row>
    <row r="205" spans="1:25">
      <c r="A205" s="18">
        <v>204</v>
      </c>
      <c r="Y205" s="23"/>
    </row>
    <row r="206" spans="1:25">
      <c r="A206" s="18">
        <v>205</v>
      </c>
      <c r="Y206" s="23"/>
    </row>
    <row r="207" spans="1:25">
      <c r="A207" s="18">
        <v>206</v>
      </c>
      <c r="Y207" s="23"/>
    </row>
    <row r="208" spans="1:25">
      <c r="A208" s="18">
        <v>207</v>
      </c>
      <c r="Y208" s="23"/>
    </row>
    <row r="209" spans="1:25">
      <c r="A209" s="18">
        <v>208</v>
      </c>
      <c r="Y209" s="23"/>
    </row>
    <row r="210" spans="1:25">
      <c r="A210" s="18">
        <v>209</v>
      </c>
      <c r="Y210" s="23"/>
    </row>
    <row r="211" spans="1:25">
      <c r="A211" s="18">
        <v>210</v>
      </c>
      <c r="Y211" s="23"/>
    </row>
    <row r="212" spans="1:25">
      <c r="A212" s="18">
        <v>211</v>
      </c>
      <c r="Y212" s="23"/>
    </row>
    <row r="213" spans="1:25">
      <c r="A213" s="18">
        <v>212</v>
      </c>
      <c r="Y213" s="23"/>
    </row>
    <row r="214" spans="1:25">
      <c r="A214" s="18">
        <v>213</v>
      </c>
      <c r="Y214" s="23"/>
    </row>
    <row r="215" spans="1:25">
      <c r="A215" s="18">
        <v>214</v>
      </c>
      <c r="Y215" s="23"/>
    </row>
    <row r="216" spans="1:25">
      <c r="A216" s="18">
        <v>215</v>
      </c>
      <c r="Y216" s="23"/>
    </row>
    <row r="217" spans="1:25">
      <c r="A217" s="18">
        <v>216</v>
      </c>
      <c r="Y217" s="23"/>
    </row>
    <row r="218" spans="1:25">
      <c r="A218" s="18">
        <v>217</v>
      </c>
      <c r="Y218" s="23"/>
    </row>
    <row r="219" spans="1:25">
      <c r="A219" s="18">
        <v>218</v>
      </c>
      <c r="Y219" s="23"/>
    </row>
    <row r="220" spans="1:25">
      <c r="A220" s="18">
        <v>219</v>
      </c>
      <c r="Y220" s="23"/>
    </row>
    <row r="221" spans="1:25">
      <c r="A221" s="18">
        <v>220</v>
      </c>
      <c r="Y221" s="23"/>
    </row>
    <row r="222" spans="1:25">
      <c r="A222" s="18">
        <v>221</v>
      </c>
      <c r="Y222" s="23"/>
    </row>
    <row r="223" spans="1:25">
      <c r="A223" s="18">
        <v>222</v>
      </c>
      <c r="Y223" s="23"/>
    </row>
    <row r="224" spans="1:25">
      <c r="A224" s="18">
        <v>223</v>
      </c>
      <c r="Y224" s="23"/>
    </row>
    <row r="225" spans="1:1">
      <c r="A225" s="18">
        <v>224</v>
      </c>
    </row>
    <row r="226" spans="1:1">
      <c r="A226" s="18">
        <v>225</v>
      </c>
    </row>
    <row r="227" spans="1:1">
      <c r="A227" s="18">
        <v>226</v>
      </c>
    </row>
    <row r="228" spans="1:1">
      <c r="A228" s="18">
        <v>227</v>
      </c>
    </row>
    <row r="229" spans="1:1">
      <c r="A229" s="18">
        <v>228</v>
      </c>
    </row>
    <row r="230" spans="1:1">
      <c r="A230" s="18">
        <v>229</v>
      </c>
    </row>
    <row r="231" spans="1:1">
      <c r="A231" s="18">
        <v>230</v>
      </c>
    </row>
    <row r="232" spans="1:1">
      <c r="A232" s="18">
        <v>231</v>
      </c>
    </row>
    <row r="233" spans="1:1">
      <c r="A233" s="18">
        <v>232</v>
      </c>
    </row>
    <row r="234" spans="1:1">
      <c r="A234" s="18">
        <v>233</v>
      </c>
    </row>
    <row r="235" spans="1:1">
      <c r="A235" s="18">
        <v>234</v>
      </c>
    </row>
    <row r="236" spans="1:1">
      <c r="A236" s="18">
        <v>235</v>
      </c>
    </row>
    <row r="237" spans="1:1">
      <c r="A237" s="18">
        <v>236</v>
      </c>
    </row>
    <row r="238" spans="1:1">
      <c r="A238" s="18">
        <v>237</v>
      </c>
    </row>
    <row r="239" spans="1:1">
      <c r="A239" s="18">
        <v>238</v>
      </c>
    </row>
    <row r="240" spans="1:1">
      <c r="A240" s="18">
        <v>239</v>
      </c>
    </row>
    <row r="241" spans="1:1">
      <c r="A241" s="18">
        <v>240</v>
      </c>
    </row>
    <row r="242" spans="1:1">
      <c r="A242" s="18">
        <v>241</v>
      </c>
    </row>
    <row r="243" spans="1:1">
      <c r="A243" s="18">
        <v>242</v>
      </c>
    </row>
    <row r="244" spans="1:1">
      <c r="A244" s="18">
        <v>243</v>
      </c>
    </row>
    <row r="245" spans="1:1">
      <c r="A245" s="18">
        <v>244</v>
      </c>
    </row>
    <row r="246" spans="1:1">
      <c r="A246" s="18">
        <v>245</v>
      </c>
    </row>
    <row r="247" spans="1:1">
      <c r="A247" s="18">
        <v>246</v>
      </c>
    </row>
    <row r="248" spans="1:1">
      <c r="A248" s="18">
        <v>247</v>
      </c>
    </row>
    <row r="249" spans="1:1">
      <c r="A249" s="18">
        <v>248</v>
      </c>
    </row>
    <row r="250" spans="1:1">
      <c r="A250" s="18">
        <v>249</v>
      </c>
    </row>
    <row r="251" spans="1:1">
      <c r="A251" s="18">
        <v>250</v>
      </c>
    </row>
    <row r="252" spans="1:1">
      <c r="A252" s="18">
        <v>251</v>
      </c>
    </row>
    <row r="253" spans="1:1">
      <c r="A253" s="18">
        <v>252</v>
      </c>
    </row>
    <row r="254" spans="1:1">
      <c r="A254" s="18">
        <v>253</v>
      </c>
    </row>
    <row r="255" spans="1:1">
      <c r="A255" s="18">
        <v>254</v>
      </c>
    </row>
    <row r="256" spans="1:1">
      <c r="A256" s="18">
        <v>255</v>
      </c>
    </row>
    <row r="257" spans="1:1">
      <c r="A257" s="18">
        <v>256</v>
      </c>
    </row>
    <row r="258" spans="1:1">
      <c r="A258" s="18">
        <v>257</v>
      </c>
    </row>
    <row r="259" spans="1:1">
      <c r="A259" s="18">
        <v>258</v>
      </c>
    </row>
    <row r="260" spans="1:1">
      <c r="A260" s="18">
        <v>259</v>
      </c>
    </row>
    <row r="261" spans="1:1">
      <c r="A261" s="18">
        <v>260</v>
      </c>
    </row>
    <row r="262" spans="1:1">
      <c r="A262" s="18">
        <v>261</v>
      </c>
    </row>
    <row r="263" spans="1:1">
      <c r="A263" s="18">
        <v>262</v>
      </c>
    </row>
    <row r="264" spans="1:1">
      <c r="A264" s="18">
        <v>263</v>
      </c>
    </row>
    <row r="265" spans="1:1">
      <c r="A265" s="18">
        <v>264</v>
      </c>
    </row>
    <row r="266" spans="1:1">
      <c r="A266" s="18">
        <v>265</v>
      </c>
    </row>
    <row r="267" spans="1:1">
      <c r="A267" s="18">
        <v>266</v>
      </c>
    </row>
    <row r="268" spans="1:1">
      <c r="A268" s="18">
        <v>267</v>
      </c>
    </row>
    <row r="269" spans="1:1">
      <c r="A269" s="18">
        <v>268</v>
      </c>
    </row>
    <row r="270" spans="1:1">
      <c r="A270" s="18">
        <v>269</v>
      </c>
    </row>
    <row r="271" spans="1:1">
      <c r="A271" s="18">
        <v>270</v>
      </c>
    </row>
    <row r="272" spans="1:1">
      <c r="A272" s="18">
        <v>271</v>
      </c>
    </row>
    <row r="273" spans="1:1">
      <c r="A273" s="18">
        <v>272</v>
      </c>
    </row>
    <row r="274" spans="1:1">
      <c r="A274" s="18">
        <v>273</v>
      </c>
    </row>
    <row r="275" spans="1:1">
      <c r="A275" s="18">
        <v>274</v>
      </c>
    </row>
    <row r="276" spans="1:1">
      <c r="A276" s="18">
        <v>275</v>
      </c>
    </row>
    <row r="277" spans="1:1">
      <c r="A277" s="18">
        <v>276</v>
      </c>
    </row>
    <row r="278" spans="1:1">
      <c r="A278" s="18">
        <v>277</v>
      </c>
    </row>
    <row r="279" spans="1:1">
      <c r="A279" s="18">
        <v>278</v>
      </c>
    </row>
    <row r="280" spans="1:1">
      <c r="A280" s="18">
        <v>279</v>
      </c>
    </row>
    <row r="281" spans="1:1">
      <c r="A281" s="18">
        <v>280</v>
      </c>
    </row>
    <row r="282" spans="1:1">
      <c r="A282" s="18">
        <v>281</v>
      </c>
    </row>
    <row r="283" spans="1:1">
      <c r="A283" s="18">
        <v>282</v>
      </c>
    </row>
    <row r="284" spans="1:1">
      <c r="A284" s="18">
        <v>283</v>
      </c>
    </row>
    <row r="285" spans="1:1">
      <c r="A285" s="18">
        <v>284</v>
      </c>
    </row>
    <row r="286" spans="1:1">
      <c r="A286" s="18">
        <v>285</v>
      </c>
    </row>
    <row r="287" spans="1:1">
      <c r="A287" s="18">
        <v>286</v>
      </c>
    </row>
    <row r="288" spans="1:1">
      <c r="A288" s="18">
        <v>287</v>
      </c>
    </row>
    <row r="289" spans="1:1">
      <c r="A289" s="18">
        <v>288</v>
      </c>
    </row>
    <row r="290" spans="1:1">
      <c r="A290" s="18">
        <v>289</v>
      </c>
    </row>
    <row r="291" spans="1:1">
      <c r="A291" s="18">
        <v>290</v>
      </c>
    </row>
    <row r="292" spans="1:1">
      <c r="A292" s="18">
        <v>291</v>
      </c>
    </row>
    <row r="293" spans="1:1">
      <c r="A293" s="18">
        <v>292</v>
      </c>
    </row>
    <row r="294" spans="1:1">
      <c r="A294" s="18">
        <v>293</v>
      </c>
    </row>
    <row r="295" spans="1:1">
      <c r="A295" s="18">
        <v>294</v>
      </c>
    </row>
    <row r="296" spans="1:1">
      <c r="A296" s="18">
        <v>295</v>
      </c>
    </row>
    <row r="297" spans="1:1">
      <c r="A297" s="18">
        <v>296</v>
      </c>
    </row>
    <row r="298" spans="1:1">
      <c r="A298" s="18">
        <v>297</v>
      </c>
    </row>
    <row r="299" spans="1:1">
      <c r="A299" s="18">
        <v>298</v>
      </c>
    </row>
    <row r="300" spans="1:1">
      <c r="A300" s="18">
        <v>299</v>
      </c>
    </row>
    <row r="301" spans="1:1">
      <c r="A301" s="18">
        <v>300</v>
      </c>
    </row>
    <row r="302" spans="1:1">
      <c r="A302" s="18">
        <v>301</v>
      </c>
    </row>
    <row r="303" spans="1:1">
      <c r="A303" s="18">
        <v>302</v>
      </c>
    </row>
    <row r="304" spans="1:1">
      <c r="A304" s="18">
        <v>303</v>
      </c>
    </row>
    <row r="305" spans="1:1">
      <c r="A305" s="18">
        <v>304</v>
      </c>
    </row>
    <row r="306" spans="1:1">
      <c r="A306" s="18">
        <v>305</v>
      </c>
    </row>
    <row r="307" spans="1:1">
      <c r="A307" s="18">
        <v>306</v>
      </c>
    </row>
    <row r="308" spans="1:1">
      <c r="A308" s="18">
        <v>307</v>
      </c>
    </row>
    <row r="309" spans="1:1">
      <c r="A309" s="18">
        <v>308</v>
      </c>
    </row>
    <row r="310" spans="1:1">
      <c r="A310" s="18">
        <v>309</v>
      </c>
    </row>
    <row r="311" spans="1:1">
      <c r="A311" s="18">
        <v>310</v>
      </c>
    </row>
    <row r="312" spans="1:1">
      <c r="A312" s="18">
        <v>311</v>
      </c>
    </row>
    <row r="313" spans="1:1">
      <c r="A313" s="18">
        <v>312</v>
      </c>
    </row>
    <row r="314" spans="1:1">
      <c r="A314" s="18">
        <v>313</v>
      </c>
    </row>
    <row r="315" spans="1:1">
      <c r="A315" s="18">
        <v>314</v>
      </c>
    </row>
    <row r="316" spans="1:1">
      <c r="A316" s="18">
        <v>315</v>
      </c>
    </row>
    <row r="317" spans="1:1">
      <c r="A317" s="18">
        <v>316</v>
      </c>
    </row>
    <row r="318" spans="1:1">
      <c r="A318" s="18">
        <v>317</v>
      </c>
    </row>
    <row r="319" spans="1:1">
      <c r="A319" s="18">
        <v>318</v>
      </c>
    </row>
    <row r="320" spans="1:1">
      <c r="A320" s="18">
        <v>319</v>
      </c>
    </row>
    <row r="321" spans="1:1">
      <c r="A321" s="18">
        <v>320</v>
      </c>
    </row>
    <row r="322" spans="1:1">
      <c r="A322" s="18">
        <v>321</v>
      </c>
    </row>
    <row r="323" spans="1:1">
      <c r="A323" s="18">
        <v>322</v>
      </c>
    </row>
    <row r="324" spans="1:1">
      <c r="A324" s="18">
        <v>323</v>
      </c>
    </row>
    <row r="325" spans="1:1">
      <c r="A325" s="18">
        <v>324</v>
      </c>
    </row>
    <row r="326" spans="1:1">
      <c r="A326" s="18">
        <v>325</v>
      </c>
    </row>
    <row r="327" spans="1:1">
      <c r="A327" s="18">
        <v>326</v>
      </c>
    </row>
    <row r="328" spans="1:1">
      <c r="A328" s="18">
        <v>327</v>
      </c>
    </row>
    <row r="329" spans="1:1">
      <c r="A329" s="18">
        <v>328</v>
      </c>
    </row>
    <row r="330" spans="1:1">
      <c r="A330" s="18">
        <v>329</v>
      </c>
    </row>
    <row r="331" spans="1:1">
      <c r="A331" s="18">
        <v>330</v>
      </c>
    </row>
    <row r="332" spans="1:1">
      <c r="A332" s="18">
        <v>331</v>
      </c>
    </row>
    <row r="333" spans="1:1">
      <c r="A333" s="18">
        <v>332</v>
      </c>
    </row>
    <row r="334" spans="1:1">
      <c r="A334" s="18">
        <v>333</v>
      </c>
    </row>
    <row r="335" spans="1:1">
      <c r="A335" s="18">
        <v>334</v>
      </c>
    </row>
    <row r="336" spans="1:1">
      <c r="A336" s="18">
        <v>335</v>
      </c>
    </row>
    <row r="337" spans="1:1">
      <c r="A337" s="18">
        <v>336</v>
      </c>
    </row>
    <row r="338" spans="1:1">
      <c r="A338" s="18">
        <v>337</v>
      </c>
    </row>
    <row r="339" spans="1:1">
      <c r="A339" s="18">
        <v>338</v>
      </c>
    </row>
    <row r="340" spans="1:1">
      <c r="A340" s="18">
        <v>339</v>
      </c>
    </row>
    <row r="341" spans="1:1">
      <c r="A341" s="18">
        <v>340</v>
      </c>
    </row>
    <row r="342" spans="1:1">
      <c r="A342" s="18">
        <v>341</v>
      </c>
    </row>
    <row r="343" spans="1:1">
      <c r="A343" s="18">
        <v>342</v>
      </c>
    </row>
    <row r="344" spans="1:1">
      <c r="A344" s="18">
        <v>343</v>
      </c>
    </row>
    <row r="345" spans="1:1">
      <c r="A345" s="18">
        <v>344</v>
      </c>
    </row>
    <row r="346" spans="1:1">
      <c r="A346" s="18">
        <v>345</v>
      </c>
    </row>
    <row r="347" spans="1:1">
      <c r="A347" s="18">
        <v>346</v>
      </c>
    </row>
    <row r="348" spans="1:1">
      <c r="A348" s="18">
        <v>347</v>
      </c>
    </row>
    <row r="349" spans="1:1">
      <c r="A349" s="18">
        <v>348</v>
      </c>
    </row>
    <row r="350" spans="1:1">
      <c r="A350" s="18">
        <v>349</v>
      </c>
    </row>
    <row r="351" spans="1:1">
      <c r="A351" s="18">
        <v>350</v>
      </c>
    </row>
    <row r="352" spans="1:1">
      <c r="A352" s="18">
        <v>351</v>
      </c>
    </row>
    <row r="353" spans="1:1">
      <c r="A353" s="18">
        <v>352</v>
      </c>
    </row>
    <row r="354" spans="1:1">
      <c r="A354" s="18">
        <v>353</v>
      </c>
    </row>
    <row r="355" spans="1:1">
      <c r="A355" s="18">
        <v>354</v>
      </c>
    </row>
    <row r="356" spans="1:1">
      <c r="A356" s="18">
        <v>355</v>
      </c>
    </row>
    <row r="357" spans="1:1">
      <c r="A357" s="18">
        <v>356</v>
      </c>
    </row>
    <row r="358" spans="1:1">
      <c r="A358" s="18">
        <v>357</v>
      </c>
    </row>
    <row r="359" spans="1:1">
      <c r="A359" s="18">
        <v>358</v>
      </c>
    </row>
    <row r="360" spans="1:1">
      <c r="A360" s="18">
        <v>359</v>
      </c>
    </row>
    <row r="361" spans="1:1">
      <c r="A361" s="18">
        <v>360</v>
      </c>
    </row>
    <row r="362" spans="1:1">
      <c r="A362" s="18">
        <v>361</v>
      </c>
    </row>
    <row r="363" spans="1:1">
      <c r="A363" s="18">
        <v>362</v>
      </c>
    </row>
    <row r="364" spans="1:1">
      <c r="A364" s="18">
        <v>363</v>
      </c>
    </row>
    <row r="365" spans="1:1">
      <c r="A365" s="18">
        <v>364</v>
      </c>
    </row>
    <row r="366" spans="1:1">
      <c r="A366" s="18">
        <v>365</v>
      </c>
    </row>
    <row r="367" spans="1:1">
      <c r="A367" s="18">
        <v>366</v>
      </c>
    </row>
    <row r="368" spans="1:1">
      <c r="A368" s="18">
        <v>367</v>
      </c>
    </row>
    <row r="369" spans="1:1">
      <c r="A369" s="18">
        <v>368</v>
      </c>
    </row>
    <row r="370" spans="1:1">
      <c r="A370" s="18">
        <v>369</v>
      </c>
    </row>
    <row r="371" spans="1:1">
      <c r="A371" s="18">
        <v>370</v>
      </c>
    </row>
    <row r="372" spans="1:1">
      <c r="A372" s="18">
        <v>371</v>
      </c>
    </row>
    <row r="373" spans="1:1">
      <c r="A373" s="18">
        <v>372</v>
      </c>
    </row>
    <row r="374" spans="1:1">
      <c r="A374" s="18">
        <v>373</v>
      </c>
    </row>
    <row r="375" spans="1:1">
      <c r="A375" s="18">
        <v>374</v>
      </c>
    </row>
    <row r="376" spans="1:1">
      <c r="A376" s="18">
        <v>375</v>
      </c>
    </row>
    <row r="377" spans="1:1">
      <c r="A377" s="18">
        <v>376</v>
      </c>
    </row>
    <row r="378" spans="1:1">
      <c r="A378" s="18">
        <v>377</v>
      </c>
    </row>
    <row r="379" spans="1:1">
      <c r="A379" s="18">
        <v>378</v>
      </c>
    </row>
    <row r="380" spans="1:1">
      <c r="A380" s="18">
        <v>379</v>
      </c>
    </row>
    <row r="381" spans="1:1">
      <c r="A381" s="18">
        <v>380</v>
      </c>
    </row>
    <row r="382" spans="1:1">
      <c r="A382" s="18">
        <v>381</v>
      </c>
    </row>
    <row r="383" spans="1:1">
      <c r="A383" s="18">
        <v>382</v>
      </c>
    </row>
    <row r="384" spans="1:1">
      <c r="A384" s="18">
        <v>383</v>
      </c>
    </row>
    <row r="385" spans="1:1">
      <c r="A385" s="18">
        <v>384</v>
      </c>
    </row>
    <row r="386" spans="1:1">
      <c r="A386" s="18">
        <v>385</v>
      </c>
    </row>
    <row r="387" spans="1:1">
      <c r="A387" s="18">
        <v>386</v>
      </c>
    </row>
    <row r="388" spans="1:1">
      <c r="A388" s="18">
        <v>387</v>
      </c>
    </row>
    <row r="389" spans="1:1">
      <c r="A389" s="18">
        <v>388</v>
      </c>
    </row>
    <row r="390" spans="1:1">
      <c r="A390" s="18">
        <v>389</v>
      </c>
    </row>
    <row r="391" spans="1:1">
      <c r="A391" s="18">
        <v>390</v>
      </c>
    </row>
    <row r="392" spans="1:1">
      <c r="A392" s="18">
        <v>391</v>
      </c>
    </row>
    <row r="393" spans="1:1">
      <c r="A393" s="18">
        <v>392</v>
      </c>
    </row>
    <row r="394" spans="1:1">
      <c r="A394" s="18">
        <v>393</v>
      </c>
    </row>
    <row r="395" spans="1:1">
      <c r="A395" s="18">
        <v>394</v>
      </c>
    </row>
    <row r="396" spans="1:1">
      <c r="A396" s="18">
        <v>395</v>
      </c>
    </row>
    <row r="397" spans="1:1">
      <c r="A397" s="18">
        <v>396</v>
      </c>
    </row>
    <row r="398" spans="1:1">
      <c r="A398" s="18">
        <v>397</v>
      </c>
    </row>
    <row r="399" spans="1:1">
      <c r="A399" s="18">
        <v>398</v>
      </c>
    </row>
    <row r="400" spans="1:1">
      <c r="A400" s="18">
        <v>399</v>
      </c>
    </row>
    <row r="401" spans="1:1">
      <c r="A401" s="18">
        <v>400</v>
      </c>
    </row>
    <row r="402" spans="1:1">
      <c r="A402" s="18">
        <v>401</v>
      </c>
    </row>
    <row r="403" spans="1:1">
      <c r="A403" s="18">
        <v>402</v>
      </c>
    </row>
    <row r="404" spans="1:1">
      <c r="A404" s="18">
        <v>403</v>
      </c>
    </row>
    <row r="405" spans="1:1">
      <c r="A405" s="18">
        <v>404</v>
      </c>
    </row>
    <row r="406" spans="1:1">
      <c r="A406" s="18">
        <v>405</v>
      </c>
    </row>
    <row r="407" spans="1:1">
      <c r="A407" s="18">
        <v>406</v>
      </c>
    </row>
    <row r="408" spans="1:1">
      <c r="A408" s="18">
        <v>407</v>
      </c>
    </row>
    <row r="409" spans="1:1">
      <c r="A409" s="18">
        <v>408</v>
      </c>
    </row>
    <row r="410" spans="1:1">
      <c r="A410" s="18">
        <v>409</v>
      </c>
    </row>
    <row r="411" spans="1:1">
      <c r="A411" s="18">
        <v>410</v>
      </c>
    </row>
    <row r="412" spans="1:1">
      <c r="A412" s="18">
        <v>411</v>
      </c>
    </row>
    <row r="413" spans="1:1">
      <c r="A413" s="18">
        <v>412</v>
      </c>
    </row>
    <row r="414" spans="1:1">
      <c r="A414" s="18">
        <v>413</v>
      </c>
    </row>
    <row r="415" spans="1:1">
      <c r="A415" s="18">
        <v>414</v>
      </c>
    </row>
    <row r="416" spans="1:1">
      <c r="A416" s="18">
        <v>415</v>
      </c>
    </row>
    <row r="417" spans="1:1">
      <c r="A417" s="18">
        <v>416</v>
      </c>
    </row>
    <row r="418" spans="1:1">
      <c r="A418" s="18">
        <v>417</v>
      </c>
    </row>
    <row r="419" spans="1:1">
      <c r="A419" s="18">
        <v>418</v>
      </c>
    </row>
    <row r="420" spans="1:1">
      <c r="A420" s="18">
        <v>419</v>
      </c>
    </row>
    <row r="421" spans="1:1">
      <c r="A421" s="18">
        <v>420</v>
      </c>
    </row>
    <row r="422" spans="1:1">
      <c r="A422" s="18">
        <v>421</v>
      </c>
    </row>
    <row r="423" spans="1:1">
      <c r="A423" s="18">
        <v>422</v>
      </c>
    </row>
    <row r="424" spans="1:1">
      <c r="A424" s="18">
        <v>423</v>
      </c>
    </row>
    <row r="425" spans="1:1">
      <c r="A425" s="18">
        <v>424</v>
      </c>
    </row>
    <row r="426" spans="1:1">
      <c r="A426" s="18">
        <v>425</v>
      </c>
    </row>
    <row r="427" spans="1:1">
      <c r="A427" s="18">
        <v>426</v>
      </c>
    </row>
    <row r="428" spans="1:1">
      <c r="A428" s="18">
        <v>427</v>
      </c>
    </row>
    <row r="429" spans="1:1">
      <c r="A429" s="18">
        <v>428</v>
      </c>
    </row>
    <row r="430" spans="1:1">
      <c r="A430" s="18">
        <v>429</v>
      </c>
    </row>
    <row r="431" spans="1:1">
      <c r="A431" s="18">
        <v>430</v>
      </c>
    </row>
    <row r="432" spans="1:1">
      <c r="A432" s="18">
        <v>431</v>
      </c>
    </row>
    <row r="433" spans="1:1">
      <c r="A433" s="18">
        <v>432</v>
      </c>
    </row>
    <row r="434" spans="1:1">
      <c r="A434" s="18">
        <v>433</v>
      </c>
    </row>
    <row r="435" spans="1:1">
      <c r="A435" s="18">
        <v>434</v>
      </c>
    </row>
    <row r="436" spans="1:1">
      <c r="A436" s="18">
        <v>435</v>
      </c>
    </row>
    <row r="437" spans="1:1">
      <c r="A437" s="18">
        <v>436</v>
      </c>
    </row>
    <row r="438" spans="1:1">
      <c r="A438" s="18">
        <v>437</v>
      </c>
    </row>
    <row r="439" spans="1:1">
      <c r="A439" s="18">
        <v>438</v>
      </c>
    </row>
    <row r="440" spans="1:1">
      <c r="A440" s="18">
        <v>439</v>
      </c>
    </row>
    <row r="441" spans="1:1">
      <c r="A441" s="18">
        <v>440</v>
      </c>
    </row>
    <row r="442" spans="1:1">
      <c r="A442" s="18">
        <v>441</v>
      </c>
    </row>
    <row r="443" spans="1:1">
      <c r="A443" s="18">
        <v>442</v>
      </c>
    </row>
    <row r="444" spans="1:1">
      <c r="A444" s="18">
        <v>443</v>
      </c>
    </row>
    <row r="445" spans="1:1">
      <c r="A445" s="18">
        <v>444</v>
      </c>
    </row>
    <row r="446" spans="1:1">
      <c r="A446" s="18">
        <v>445</v>
      </c>
    </row>
    <row r="447" spans="1:1">
      <c r="A447" s="18">
        <v>446</v>
      </c>
    </row>
    <row r="448" spans="1:1">
      <c r="A448" s="18">
        <v>447</v>
      </c>
    </row>
    <row r="449" spans="1:1">
      <c r="A449" s="18">
        <v>448</v>
      </c>
    </row>
    <row r="450" spans="1:1">
      <c r="A450" s="18">
        <v>449</v>
      </c>
    </row>
    <row r="451" spans="1:1">
      <c r="A451" s="18">
        <v>450</v>
      </c>
    </row>
    <row r="452" spans="1:1">
      <c r="A452" s="18">
        <v>451</v>
      </c>
    </row>
    <row r="453" spans="1:1">
      <c r="A453" s="18">
        <v>452</v>
      </c>
    </row>
    <row r="454" spans="1:1">
      <c r="A454" s="18">
        <v>453</v>
      </c>
    </row>
    <row r="455" spans="1:1">
      <c r="A455" s="18">
        <v>454</v>
      </c>
    </row>
    <row r="456" spans="1:1">
      <c r="A456" s="18">
        <v>455</v>
      </c>
    </row>
    <row r="457" spans="1:1">
      <c r="A457" s="18">
        <v>456</v>
      </c>
    </row>
    <row r="458" spans="1:1">
      <c r="A458" s="18">
        <v>457</v>
      </c>
    </row>
    <row r="459" spans="1:1">
      <c r="A459" s="18">
        <v>458</v>
      </c>
    </row>
    <row r="460" spans="1:1">
      <c r="A460" s="18">
        <v>459</v>
      </c>
    </row>
    <row r="461" spans="1:1">
      <c r="A461" s="18">
        <v>460</v>
      </c>
    </row>
    <row r="462" spans="1:1">
      <c r="A462" s="18">
        <v>461</v>
      </c>
    </row>
    <row r="463" spans="1:1">
      <c r="A463" s="18">
        <v>462</v>
      </c>
    </row>
    <row r="464" spans="1:1">
      <c r="A464" s="18">
        <v>463</v>
      </c>
    </row>
    <row r="465" spans="1:1">
      <c r="A465" s="18">
        <v>464</v>
      </c>
    </row>
    <row r="466" spans="1:1">
      <c r="A466" s="18">
        <v>465</v>
      </c>
    </row>
    <row r="467" spans="1:1">
      <c r="A467" s="18">
        <v>466</v>
      </c>
    </row>
    <row r="468" spans="1:1">
      <c r="A468" s="18">
        <v>467</v>
      </c>
    </row>
    <row r="469" spans="1:1">
      <c r="A469" s="18">
        <v>468</v>
      </c>
    </row>
    <row r="470" spans="1:1">
      <c r="A470" s="18">
        <v>469</v>
      </c>
    </row>
    <row r="471" spans="1:1">
      <c r="A471" s="18">
        <v>470</v>
      </c>
    </row>
    <row r="472" spans="1:1">
      <c r="A472" s="18">
        <v>471</v>
      </c>
    </row>
    <row r="473" spans="1:1">
      <c r="A473" s="18">
        <v>472</v>
      </c>
    </row>
    <row r="474" spans="1:1">
      <c r="A474" s="18">
        <v>473</v>
      </c>
    </row>
    <row r="475" spans="1:1">
      <c r="A475" s="18">
        <v>474</v>
      </c>
    </row>
    <row r="476" spans="1:1">
      <c r="A476" s="18">
        <v>475</v>
      </c>
    </row>
    <row r="477" spans="1:1">
      <c r="A477" s="18">
        <v>476</v>
      </c>
    </row>
    <row r="478" spans="1:1">
      <c r="A478" s="18">
        <v>477</v>
      </c>
    </row>
    <row r="479" spans="1:1">
      <c r="A479" s="18">
        <v>478</v>
      </c>
    </row>
    <row r="480" spans="1:1">
      <c r="A480" s="18">
        <v>479</v>
      </c>
    </row>
    <row r="481" spans="1:1">
      <c r="A481" s="18">
        <v>480</v>
      </c>
    </row>
    <row r="482" spans="1:1">
      <c r="A482" s="18">
        <v>481</v>
      </c>
    </row>
    <row r="483" spans="1:1">
      <c r="A483" s="18">
        <v>482</v>
      </c>
    </row>
    <row r="484" spans="1:1">
      <c r="A484" s="18">
        <v>483</v>
      </c>
    </row>
    <row r="485" spans="1:1">
      <c r="A485" s="18">
        <v>484</v>
      </c>
    </row>
    <row r="486" spans="1:1">
      <c r="A486" s="18">
        <v>485</v>
      </c>
    </row>
    <row r="487" spans="1:1">
      <c r="A487" s="18">
        <v>486</v>
      </c>
    </row>
    <row r="488" spans="1:1">
      <c r="A488" s="18">
        <v>487</v>
      </c>
    </row>
    <row r="489" spans="1:1">
      <c r="A489" s="18">
        <v>488</v>
      </c>
    </row>
    <row r="490" spans="1:1">
      <c r="A490" s="18">
        <v>489</v>
      </c>
    </row>
    <row r="491" spans="1:1">
      <c r="A491" s="18">
        <v>490</v>
      </c>
    </row>
    <row r="492" spans="1:1">
      <c r="A492" s="18">
        <v>491</v>
      </c>
    </row>
    <row r="493" spans="1:1">
      <c r="A493" s="18">
        <v>492</v>
      </c>
    </row>
    <row r="494" spans="1:1">
      <c r="A494" s="18">
        <v>493</v>
      </c>
    </row>
    <row r="495" spans="1:1">
      <c r="A495" s="18">
        <v>494</v>
      </c>
    </row>
    <row r="496" spans="1:1">
      <c r="A496" s="18">
        <v>495</v>
      </c>
    </row>
    <row r="497" spans="1:1">
      <c r="A497" s="18">
        <v>496</v>
      </c>
    </row>
    <row r="498" spans="1:1">
      <c r="A498" s="18">
        <v>497</v>
      </c>
    </row>
    <row r="499" spans="1:1">
      <c r="A499" s="18">
        <v>498</v>
      </c>
    </row>
    <row r="500" spans="1:1">
      <c r="A500" s="18">
        <v>499</v>
      </c>
    </row>
    <row r="501" spans="1:1">
      <c r="A501" s="18">
        <v>500</v>
      </c>
    </row>
    <row r="502" spans="1:1">
      <c r="A502" s="18">
        <v>502</v>
      </c>
    </row>
    <row r="503" spans="1:1">
      <c r="A503" s="18">
        <v>503</v>
      </c>
    </row>
    <row r="504" spans="1:1">
      <c r="A504" s="18">
        <v>504</v>
      </c>
    </row>
    <row r="505" spans="1:1">
      <c r="A505" s="18">
        <v>505</v>
      </c>
    </row>
    <row r="506" spans="1:1">
      <c r="A506" s="18">
        <v>506</v>
      </c>
    </row>
    <row r="507" spans="1:1">
      <c r="A507" s="18">
        <v>507</v>
      </c>
    </row>
    <row r="508" spans="1:1">
      <c r="A508" s="18">
        <v>508</v>
      </c>
    </row>
    <row r="509" spans="1:1">
      <c r="A509" s="18">
        <v>509</v>
      </c>
    </row>
    <row r="510" spans="1:1">
      <c r="A510" s="18">
        <v>510</v>
      </c>
    </row>
    <row r="511" spans="1:1">
      <c r="A511" s="18">
        <v>511</v>
      </c>
    </row>
    <row r="512" spans="1:1">
      <c r="A512" s="18">
        <v>512</v>
      </c>
    </row>
    <row r="513" spans="1:1">
      <c r="A513" s="18">
        <v>513</v>
      </c>
    </row>
    <row r="514" spans="1:1">
      <c r="A514" s="18">
        <v>514</v>
      </c>
    </row>
    <row r="515" spans="1:1">
      <c r="A515" s="18">
        <v>515</v>
      </c>
    </row>
    <row r="516" spans="1:1">
      <c r="A516" s="18">
        <v>516</v>
      </c>
    </row>
    <row r="517" spans="1:1">
      <c r="A517" s="18">
        <v>517</v>
      </c>
    </row>
    <row r="518" spans="1:1">
      <c r="A518" s="18">
        <v>518</v>
      </c>
    </row>
    <row r="519" spans="1:1">
      <c r="A519" s="18">
        <v>519</v>
      </c>
    </row>
    <row r="520" spans="1:1">
      <c r="A520" s="18">
        <v>520</v>
      </c>
    </row>
    <row r="521" spans="1:1">
      <c r="A521" s="18">
        <v>521</v>
      </c>
    </row>
    <row r="522" spans="1:1">
      <c r="A522" s="18">
        <v>522</v>
      </c>
    </row>
    <row r="523" spans="1:1">
      <c r="A523" s="18">
        <v>523</v>
      </c>
    </row>
    <row r="524" spans="1:1">
      <c r="A524" s="18">
        <v>524</v>
      </c>
    </row>
    <row r="525" spans="1:1">
      <c r="A525" s="18">
        <v>525</v>
      </c>
    </row>
    <row r="526" spans="1:1">
      <c r="A526" s="18">
        <v>526</v>
      </c>
    </row>
    <row r="527" spans="1:1">
      <c r="A527" s="18">
        <v>527</v>
      </c>
    </row>
    <row r="528" spans="1:1">
      <c r="A528" s="18">
        <v>528</v>
      </c>
    </row>
    <row r="529" spans="1:1">
      <c r="A529" s="18">
        <v>529</v>
      </c>
    </row>
    <row r="530" spans="1:1">
      <c r="A530" s="18">
        <v>530</v>
      </c>
    </row>
    <row r="531" spans="1:1">
      <c r="A531" s="18">
        <v>531</v>
      </c>
    </row>
    <row r="532" spans="1:1">
      <c r="A532" s="18">
        <v>532</v>
      </c>
    </row>
    <row r="533" spans="1:1">
      <c r="A533" s="18">
        <v>533</v>
      </c>
    </row>
    <row r="534" spans="1:1">
      <c r="A534" s="18">
        <v>534</v>
      </c>
    </row>
    <row r="535" spans="1:1">
      <c r="A535" s="18">
        <v>535</v>
      </c>
    </row>
    <row r="536" spans="1:1">
      <c r="A536" s="18">
        <v>536</v>
      </c>
    </row>
    <row r="537" spans="1:1">
      <c r="A537" s="18">
        <v>537</v>
      </c>
    </row>
    <row r="538" spans="1:1">
      <c r="A538" s="18">
        <v>538</v>
      </c>
    </row>
    <row r="539" spans="1:1">
      <c r="A539" s="18">
        <v>539</v>
      </c>
    </row>
    <row r="540" spans="1:1">
      <c r="A540" s="18">
        <v>540</v>
      </c>
    </row>
    <row r="541" spans="1:1">
      <c r="A541" s="18">
        <v>541</v>
      </c>
    </row>
    <row r="542" spans="1:1">
      <c r="A542" s="18">
        <v>542</v>
      </c>
    </row>
    <row r="543" spans="1:1">
      <c r="A543" s="18">
        <v>543</v>
      </c>
    </row>
    <row r="544" spans="1:1">
      <c r="A544" s="18">
        <v>544</v>
      </c>
    </row>
    <row r="545" spans="1:1">
      <c r="A545" s="18">
        <v>545</v>
      </c>
    </row>
    <row r="546" spans="1:1">
      <c r="A546" s="18">
        <v>546</v>
      </c>
    </row>
    <row r="547" spans="1:1">
      <c r="A547" s="18">
        <v>547</v>
      </c>
    </row>
    <row r="548" spans="1:1">
      <c r="A548" s="18">
        <v>548</v>
      </c>
    </row>
    <row r="549" spans="1:1">
      <c r="A549" s="18">
        <v>549</v>
      </c>
    </row>
    <row r="550" spans="1:1">
      <c r="A550" s="18">
        <v>550</v>
      </c>
    </row>
    <row r="551" spans="1:1">
      <c r="A551" s="18">
        <v>551</v>
      </c>
    </row>
    <row r="552" spans="1:1">
      <c r="A552" s="18">
        <v>552</v>
      </c>
    </row>
    <row r="553" spans="1:1">
      <c r="A553" s="18">
        <v>553</v>
      </c>
    </row>
    <row r="554" spans="1:1">
      <c r="A554" s="18">
        <v>554</v>
      </c>
    </row>
    <row r="555" spans="1:1">
      <c r="A555" s="18">
        <v>555</v>
      </c>
    </row>
    <row r="556" spans="1:1">
      <c r="A556" s="18">
        <v>556</v>
      </c>
    </row>
    <row r="557" spans="1:1">
      <c r="A557" s="18">
        <v>557</v>
      </c>
    </row>
    <row r="558" spans="1:1">
      <c r="A558" s="18">
        <v>558</v>
      </c>
    </row>
    <row r="559" spans="1:1">
      <c r="A559" s="18">
        <v>559</v>
      </c>
    </row>
    <row r="560" spans="1:1">
      <c r="A560" s="18">
        <v>560</v>
      </c>
    </row>
    <row r="561" spans="1:1">
      <c r="A561" s="18">
        <v>561</v>
      </c>
    </row>
    <row r="562" spans="1:1">
      <c r="A562" s="18">
        <v>562</v>
      </c>
    </row>
    <row r="563" spans="1:1">
      <c r="A563" s="18">
        <v>563</v>
      </c>
    </row>
    <row r="564" spans="1:1">
      <c r="A564" s="18">
        <v>564</v>
      </c>
    </row>
    <row r="565" spans="1:1">
      <c r="A565" s="18">
        <v>565</v>
      </c>
    </row>
    <row r="566" spans="1:1">
      <c r="A566" s="18">
        <v>566</v>
      </c>
    </row>
    <row r="567" spans="1:1">
      <c r="A567" s="18">
        <v>567</v>
      </c>
    </row>
    <row r="568" spans="1:1">
      <c r="A568" s="18">
        <v>568</v>
      </c>
    </row>
    <row r="569" spans="1:1">
      <c r="A569" s="18">
        <v>569</v>
      </c>
    </row>
    <row r="570" spans="1:1">
      <c r="A570" s="18">
        <v>570</v>
      </c>
    </row>
    <row r="571" spans="1:1">
      <c r="A571" s="18">
        <v>571</v>
      </c>
    </row>
    <row r="572" spans="1:1">
      <c r="A572" s="18">
        <v>572</v>
      </c>
    </row>
    <row r="573" spans="1:1">
      <c r="A573" s="18">
        <v>573</v>
      </c>
    </row>
    <row r="574" spans="1:1">
      <c r="A574" s="18">
        <v>574</v>
      </c>
    </row>
    <row r="575" spans="1:1">
      <c r="A575" s="18">
        <v>575</v>
      </c>
    </row>
    <row r="576" spans="1:1">
      <c r="A576" s="18">
        <v>576</v>
      </c>
    </row>
    <row r="577" spans="1:1">
      <c r="A577" s="18">
        <v>577</v>
      </c>
    </row>
    <row r="578" spans="1:1">
      <c r="A578" s="18">
        <v>578</v>
      </c>
    </row>
    <row r="579" spans="1:1">
      <c r="A579" s="18">
        <v>579</v>
      </c>
    </row>
    <row r="580" spans="1:1">
      <c r="A580" s="18">
        <v>580</v>
      </c>
    </row>
    <row r="581" spans="1:1">
      <c r="A581" s="18">
        <v>581</v>
      </c>
    </row>
    <row r="582" spans="1:1">
      <c r="A582" s="18">
        <v>582</v>
      </c>
    </row>
    <row r="583" spans="1:1">
      <c r="A583" s="18">
        <v>583</v>
      </c>
    </row>
    <row r="584" spans="1:1">
      <c r="A584" s="18">
        <v>584</v>
      </c>
    </row>
    <row r="585" spans="1:1">
      <c r="A585" s="18">
        <v>585</v>
      </c>
    </row>
    <row r="586" spans="1:1">
      <c r="A586" s="18">
        <v>586</v>
      </c>
    </row>
    <row r="587" spans="1:1">
      <c r="A587" s="18">
        <v>587</v>
      </c>
    </row>
    <row r="588" spans="1:1">
      <c r="A588" s="18">
        <v>588</v>
      </c>
    </row>
    <row r="589" spans="1:1">
      <c r="A589" s="18">
        <v>589</v>
      </c>
    </row>
    <row r="590" spans="1:1">
      <c r="A590" s="18">
        <v>590</v>
      </c>
    </row>
    <row r="591" spans="1:1">
      <c r="A591" s="18">
        <v>591</v>
      </c>
    </row>
    <row r="592" spans="1:1">
      <c r="A592" s="18">
        <v>592</v>
      </c>
    </row>
    <row r="593" spans="1:1">
      <c r="A593" s="18">
        <v>593</v>
      </c>
    </row>
    <row r="594" spans="1:1">
      <c r="A594" s="18">
        <v>594</v>
      </c>
    </row>
    <row r="595" spans="1:1">
      <c r="A595" s="18">
        <v>595</v>
      </c>
    </row>
    <row r="596" spans="1:1">
      <c r="A596" s="18">
        <v>596</v>
      </c>
    </row>
    <row r="597" spans="1:1">
      <c r="A597" s="18">
        <v>597</v>
      </c>
    </row>
    <row r="598" spans="1:1">
      <c r="A598" s="18">
        <v>598</v>
      </c>
    </row>
    <row r="599" spans="1:1">
      <c r="A599" s="18">
        <v>599</v>
      </c>
    </row>
    <row r="600" spans="1:1">
      <c r="A600" s="18">
        <v>600</v>
      </c>
    </row>
    <row r="601" spans="1:1">
      <c r="A601" s="18">
        <v>601</v>
      </c>
    </row>
    <row r="602" spans="1:1">
      <c r="A602" s="18">
        <v>602</v>
      </c>
    </row>
    <row r="603" spans="1:1">
      <c r="A603" s="18">
        <v>603</v>
      </c>
    </row>
    <row r="604" spans="1:1">
      <c r="A604" s="18">
        <v>604</v>
      </c>
    </row>
    <row r="605" spans="1:1">
      <c r="A605" s="18">
        <v>605</v>
      </c>
    </row>
    <row r="606" spans="1:1">
      <c r="A606" s="18">
        <v>606</v>
      </c>
    </row>
    <row r="607" spans="1:1">
      <c r="A607" s="18">
        <v>607</v>
      </c>
    </row>
    <row r="608" spans="1:1">
      <c r="A608" s="18">
        <v>608</v>
      </c>
    </row>
    <row r="609" spans="1:1">
      <c r="A609" s="18">
        <v>609</v>
      </c>
    </row>
    <row r="610" spans="1:1">
      <c r="A610" s="18">
        <v>610</v>
      </c>
    </row>
    <row r="611" spans="1:1">
      <c r="A611" s="18">
        <v>611</v>
      </c>
    </row>
    <row r="612" spans="1:1">
      <c r="A612" s="18">
        <v>612</v>
      </c>
    </row>
    <row r="613" spans="1:1">
      <c r="A613" s="18">
        <v>613</v>
      </c>
    </row>
    <row r="614" spans="1:1">
      <c r="A614" s="18">
        <v>614</v>
      </c>
    </row>
    <row r="615" spans="1:1">
      <c r="A615" s="18">
        <v>615</v>
      </c>
    </row>
    <row r="616" spans="1:1">
      <c r="A616" s="18">
        <v>616</v>
      </c>
    </row>
    <row r="617" spans="1:1">
      <c r="A617" s="18">
        <v>617</v>
      </c>
    </row>
    <row r="618" spans="1:1">
      <c r="A618" s="18">
        <v>618</v>
      </c>
    </row>
    <row r="619" spans="1:1">
      <c r="A619" s="18">
        <v>619</v>
      </c>
    </row>
    <row r="620" spans="1:1">
      <c r="A620" s="18">
        <v>620</v>
      </c>
    </row>
    <row r="621" spans="1:1">
      <c r="A621" s="18">
        <v>621</v>
      </c>
    </row>
    <row r="622" spans="1:1">
      <c r="A622" s="18">
        <v>622</v>
      </c>
    </row>
    <row r="623" spans="1:1">
      <c r="A623" s="18">
        <v>623</v>
      </c>
    </row>
    <row r="624" spans="1:1">
      <c r="A624" s="18">
        <v>624</v>
      </c>
    </row>
    <row r="625" spans="1:1">
      <c r="A625" s="18">
        <v>625</v>
      </c>
    </row>
    <row r="626" spans="1:1">
      <c r="A626" s="18">
        <v>626</v>
      </c>
    </row>
    <row r="627" spans="1:1">
      <c r="A627" s="18">
        <v>627</v>
      </c>
    </row>
    <row r="628" spans="1:1">
      <c r="A628" s="18">
        <v>628</v>
      </c>
    </row>
    <row r="629" spans="1:1">
      <c r="A629" s="18">
        <v>629</v>
      </c>
    </row>
    <row r="630" spans="1:1">
      <c r="A630" s="18">
        <v>630</v>
      </c>
    </row>
    <row r="631" spans="1:1">
      <c r="A631" s="18">
        <v>631</v>
      </c>
    </row>
    <row r="632" spans="1:1">
      <c r="A632" s="18">
        <v>632</v>
      </c>
    </row>
    <row r="633" spans="1:1">
      <c r="A633" s="18">
        <v>633</v>
      </c>
    </row>
    <row r="634" spans="1:1">
      <c r="A634" s="18">
        <v>634</v>
      </c>
    </row>
    <row r="635" spans="1:1">
      <c r="A635" s="18">
        <v>635</v>
      </c>
    </row>
    <row r="636" spans="1:1">
      <c r="A636" s="18">
        <v>636</v>
      </c>
    </row>
    <row r="637" spans="1:1">
      <c r="A637" s="18">
        <v>637</v>
      </c>
    </row>
    <row r="638" spans="1:1">
      <c r="A638" s="18">
        <v>638</v>
      </c>
    </row>
    <row r="639" spans="1:1">
      <c r="A639" s="18">
        <v>639</v>
      </c>
    </row>
    <row r="640" spans="1:1">
      <c r="A640" s="18">
        <v>640</v>
      </c>
    </row>
    <row r="641" spans="1:1">
      <c r="A641" s="18">
        <v>641</v>
      </c>
    </row>
    <row r="642" spans="1:1">
      <c r="A642" s="18">
        <v>642</v>
      </c>
    </row>
    <row r="643" spans="1:1">
      <c r="A643" s="18">
        <v>643</v>
      </c>
    </row>
    <row r="644" spans="1:1">
      <c r="A644" s="18">
        <v>644</v>
      </c>
    </row>
    <row r="645" spans="1:1">
      <c r="A645" s="18">
        <v>645</v>
      </c>
    </row>
    <row r="646" spans="1:1">
      <c r="A646" s="18">
        <v>646</v>
      </c>
    </row>
    <row r="647" spans="1:1">
      <c r="A647" s="18">
        <v>647</v>
      </c>
    </row>
    <row r="648" spans="1:1">
      <c r="A648" s="18">
        <v>648</v>
      </c>
    </row>
    <row r="649" spans="1:1">
      <c r="A649" s="18">
        <v>649</v>
      </c>
    </row>
    <row r="650" spans="1:1">
      <c r="A650" s="18">
        <v>650</v>
      </c>
    </row>
    <row r="651" spans="1:1">
      <c r="A651" s="18">
        <v>651</v>
      </c>
    </row>
    <row r="652" spans="1:1">
      <c r="A652" s="18">
        <v>652</v>
      </c>
    </row>
    <row r="653" spans="1:1">
      <c r="A653" s="18">
        <v>653</v>
      </c>
    </row>
    <row r="654" spans="1:1">
      <c r="A654" s="18">
        <v>654</v>
      </c>
    </row>
    <row r="655" spans="1:1">
      <c r="A655" s="18">
        <v>655</v>
      </c>
    </row>
    <row r="656" spans="1:1">
      <c r="A656" s="18">
        <v>656</v>
      </c>
    </row>
    <row r="657" spans="1:1">
      <c r="A657" s="18">
        <v>657</v>
      </c>
    </row>
    <row r="658" spans="1:1">
      <c r="A658" s="18">
        <v>658</v>
      </c>
    </row>
    <row r="659" spans="1:1">
      <c r="A659" s="18">
        <v>659</v>
      </c>
    </row>
    <row r="660" spans="1:1">
      <c r="A660" s="18">
        <v>660</v>
      </c>
    </row>
    <row r="661" spans="1:1">
      <c r="A661" s="18">
        <v>661</v>
      </c>
    </row>
    <row r="662" spans="1:1">
      <c r="A662" s="18">
        <v>662</v>
      </c>
    </row>
    <row r="663" spans="1:1">
      <c r="A663" s="18">
        <v>663</v>
      </c>
    </row>
    <row r="664" spans="1:1">
      <c r="A664" s="18">
        <v>664</v>
      </c>
    </row>
    <row r="665" spans="1:1">
      <c r="A665" s="18">
        <v>665</v>
      </c>
    </row>
    <row r="666" spans="1:1">
      <c r="A666" s="18">
        <v>666</v>
      </c>
    </row>
    <row r="667" spans="1:1">
      <c r="A667" s="18">
        <v>667</v>
      </c>
    </row>
    <row r="668" spans="1:1">
      <c r="A668" s="18">
        <v>668</v>
      </c>
    </row>
    <row r="669" spans="1:1">
      <c r="A669" s="18">
        <v>669</v>
      </c>
    </row>
    <row r="670" spans="1:1">
      <c r="A670" s="18">
        <v>670</v>
      </c>
    </row>
    <row r="671" spans="1:1">
      <c r="A671" s="18">
        <v>671</v>
      </c>
    </row>
    <row r="672" spans="1:1">
      <c r="A672" s="18">
        <v>672</v>
      </c>
    </row>
    <row r="673" spans="1:1">
      <c r="A673" s="18">
        <v>673</v>
      </c>
    </row>
    <row r="674" spans="1:1">
      <c r="A674" s="18">
        <v>674</v>
      </c>
    </row>
    <row r="675" spans="1:1">
      <c r="A675" s="18">
        <v>675</v>
      </c>
    </row>
    <row r="676" spans="1:1">
      <c r="A676" s="18">
        <v>676</v>
      </c>
    </row>
    <row r="677" spans="1:1">
      <c r="A677" s="18">
        <v>677</v>
      </c>
    </row>
    <row r="678" spans="1:1">
      <c r="A678" s="18">
        <v>678</v>
      </c>
    </row>
    <row r="679" spans="1:1">
      <c r="A679" s="18">
        <v>679</v>
      </c>
    </row>
    <row r="680" spans="1:1">
      <c r="A680" s="18">
        <v>680</v>
      </c>
    </row>
    <row r="681" spans="1:1">
      <c r="A681" s="18">
        <v>681</v>
      </c>
    </row>
    <row r="682" spans="1:1">
      <c r="A682" s="18">
        <v>682</v>
      </c>
    </row>
    <row r="683" spans="1:1">
      <c r="A683" s="18">
        <v>683</v>
      </c>
    </row>
    <row r="684" spans="1:1">
      <c r="A684" s="18">
        <v>684</v>
      </c>
    </row>
    <row r="685" spans="1:1">
      <c r="A685" s="18">
        <v>685</v>
      </c>
    </row>
    <row r="686" spans="1:1">
      <c r="A686" s="18">
        <v>686</v>
      </c>
    </row>
    <row r="687" spans="1:1">
      <c r="A687" s="18">
        <v>687</v>
      </c>
    </row>
    <row r="688" spans="1:1">
      <c r="A688" s="18">
        <v>688</v>
      </c>
    </row>
    <row r="689" spans="1:1">
      <c r="A689" s="18">
        <v>689</v>
      </c>
    </row>
    <row r="690" spans="1:1">
      <c r="A690" s="18">
        <v>690</v>
      </c>
    </row>
    <row r="691" spans="1:1">
      <c r="A691" s="18">
        <v>691</v>
      </c>
    </row>
    <row r="692" spans="1:1">
      <c r="A692" s="18">
        <v>692</v>
      </c>
    </row>
    <row r="693" spans="1:1">
      <c r="A693" s="18">
        <v>693</v>
      </c>
    </row>
    <row r="694" spans="1:1">
      <c r="A694" s="18">
        <v>694</v>
      </c>
    </row>
    <row r="695" spans="1:1">
      <c r="A695" s="18">
        <v>695</v>
      </c>
    </row>
    <row r="696" spans="1:1">
      <c r="A696" s="18">
        <v>696</v>
      </c>
    </row>
    <row r="697" spans="1:1">
      <c r="A697" s="18">
        <v>697</v>
      </c>
    </row>
    <row r="698" spans="1:1">
      <c r="A698" s="18">
        <v>698</v>
      </c>
    </row>
    <row r="699" spans="1:1">
      <c r="A699" s="18">
        <v>699</v>
      </c>
    </row>
    <row r="700" spans="1:1">
      <c r="A700" s="18">
        <v>700</v>
      </c>
    </row>
    <row r="701" spans="1:1">
      <c r="A701" s="18">
        <v>701</v>
      </c>
    </row>
    <row r="702" spans="1:1">
      <c r="A702" s="18">
        <v>702</v>
      </c>
    </row>
    <row r="703" spans="1:1">
      <c r="A703" s="18">
        <v>703</v>
      </c>
    </row>
    <row r="704" spans="1:1">
      <c r="A704" s="18">
        <v>704</v>
      </c>
    </row>
    <row r="705" spans="1:1">
      <c r="A705" s="18">
        <v>705</v>
      </c>
    </row>
    <row r="706" spans="1:1">
      <c r="A706" s="18">
        <v>706</v>
      </c>
    </row>
    <row r="707" spans="1:1">
      <c r="A707" s="18">
        <v>707</v>
      </c>
    </row>
    <row r="708" spans="1:1">
      <c r="A708" s="18">
        <v>708</v>
      </c>
    </row>
    <row r="709" spans="1:1">
      <c r="A709" s="18">
        <v>709</v>
      </c>
    </row>
    <row r="710" spans="1:1">
      <c r="A710" s="18">
        <v>710</v>
      </c>
    </row>
    <row r="711" spans="1:1">
      <c r="A711" s="18">
        <v>711</v>
      </c>
    </row>
    <row r="712" spans="1:1">
      <c r="A712" s="18">
        <v>712</v>
      </c>
    </row>
    <row r="713" spans="1:1">
      <c r="A713" s="18">
        <v>713</v>
      </c>
    </row>
    <row r="714" spans="1:1">
      <c r="A714" s="18">
        <v>714</v>
      </c>
    </row>
    <row r="715" spans="1:1">
      <c r="A715" s="18">
        <v>715</v>
      </c>
    </row>
    <row r="716" spans="1:1">
      <c r="A716" s="18">
        <v>716</v>
      </c>
    </row>
    <row r="717" spans="1:1">
      <c r="A717" s="18">
        <v>717</v>
      </c>
    </row>
    <row r="718" spans="1:1">
      <c r="A718" s="18">
        <v>718</v>
      </c>
    </row>
    <row r="719" spans="1:1">
      <c r="A719" s="18">
        <v>719</v>
      </c>
    </row>
    <row r="720" spans="1:1">
      <c r="A720" s="18">
        <v>720</v>
      </c>
    </row>
    <row r="721" spans="1:1">
      <c r="A721" s="18">
        <v>721</v>
      </c>
    </row>
    <row r="722" spans="1:1">
      <c r="A722" s="18">
        <v>722</v>
      </c>
    </row>
    <row r="723" spans="1:1">
      <c r="A723" s="18">
        <v>723</v>
      </c>
    </row>
    <row r="724" spans="1:1">
      <c r="A724" s="18">
        <v>724</v>
      </c>
    </row>
    <row r="725" spans="1:1">
      <c r="A725" s="18">
        <v>725</v>
      </c>
    </row>
    <row r="726" spans="1:1">
      <c r="A726" s="18">
        <v>726</v>
      </c>
    </row>
    <row r="727" spans="1:1">
      <c r="A727" s="18">
        <v>727</v>
      </c>
    </row>
    <row r="728" spans="1:1">
      <c r="A728" s="18">
        <v>728</v>
      </c>
    </row>
    <row r="729" spans="1:1">
      <c r="A729" s="18">
        <v>729</v>
      </c>
    </row>
    <row r="730" spans="1:1">
      <c r="A730" s="18">
        <v>730</v>
      </c>
    </row>
    <row r="731" spans="1:1">
      <c r="A731" s="18">
        <v>731</v>
      </c>
    </row>
    <row r="732" spans="1:1">
      <c r="A732" s="18">
        <v>732</v>
      </c>
    </row>
    <row r="733" spans="1:1">
      <c r="A733" s="18">
        <v>733</v>
      </c>
    </row>
    <row r="734" spans="1:1">
      <c r="A734" s="18">
        <v>734</v>
      </c>
    </row>
    <row r="735" spans="1:1">
      <c r="A735" s="18">
        <v>735</v>
      </c>
    </row>
    <row r="736" spans="1:1">
      <c r="A736" s="18">
        <v>736</v>
      </c>
    </row>
    <row r="737" spans="1:1">
      <c r="A737" s="18">
        <v>737</v>
      </c>
    </row>
    <row r="738" spans="1:1">
      <c r="A738" s="18">
        <v>738</v>
      </c>
    </row>
    <row r="739" spans="1:1">
      <c r="A739" s="18">
        <v>739</v>
      </c>
    </row>
    <row r="740" spans="1:1">
      <c r="A740" s="18">
        <v>740</v>
      </c>
    </row>
    <row r="741" spans="1:1">
      <c r="A741" s="18">
        <v>741</v>
      </c>
    </row>
    <row r="742" spans="1:1">
      <c r="A742" s="18">
        <v>742</v>
      </c>
    </row>
    <row r="743" spans="1:1">
      <c r="A743" s="18">
        <v>743</v>
      </c>
    </row>
    <row r="744" spans="1:1">
      <c r="A744" s="18">
        <v>744</v>
      </c>
    </row>
    <row r="745" spans="1:1">
      <c r="A745" s="18">
        <v>745</v>
      </c>
    </row>
    <row r="746" spans="1:1">
      <c r="A746" s="18">
        <v>746</v>
      </c>
    </row>
    <row r="747" spans="1:1">
      <c r="A747" s="18">
        <v>747</v>
      </c>
    </row>
    <row r="748" spans="1:1">
      <c r="A748" s="18">
        <v>748</v>
      </c>
    </row>
    <row r="749" spans="1:1">
      <c r="A749" s="18">
        <v>749</v>
      </c>
    </row>
    <row r="750" spans="1:1">
      <c r="A750" s="18">
        <v>750</v>
      </c>
    </row>
    <row r="751" spans="1:1">
      <c r="A751" s="18">
        <v>751</v>
      </c>
    </row>
    <row r="752" spans="1:1">
      <c r="A752" s="18">
        <v>752</v>
      </c>
    </row>
    <row r="753" spans="1:1">
      <c r="A753" s="18">
        <v>753</v>
      </c>
    </row>
    <row r="754" spans="1:1">
      <c r="A754" s="18">
        <v>754</v>
      </c>
    </row>
    <row r="755" spans="1:1">
      <c r="A755" s="18">
        <v>755</v>
      </c>
    </row>
    <row r="756" spans="1:1">
      <c r="A756" s="18">
        <v>756</v>
      </c>
    </row>
    <row r="757" spans="1:1">
      <c r="A757" s="18">
        <v>757</v>
      </c>
    </row>
    <row r="758" spans="1:1">
      <c r="A758" s="18">
        <v>758</v>
      </c>
    </row>
    <row r="759" spans="1:1">
      <c r="A759" s="18">
        <v>759</v>
      </c>
    </row>
    <row r="760" spans="1:1">
      <c r="A760" s="18">
        <v>760</v>
      </c>
    </row>
    <row r="761" spans="1:1">
      <c r="A761" s="18">
        <v>761</v>
      </c>
    </row>
    <row r="762" spans="1:1">
      <c r="A762" s="18">
        <v>762</v>
      </c>
    </row>
    <row r="763" spans="1:1">
      <c r="A763" s="18">
        <v>763</v>
      </c>
    </row>
    <row r="764" spans="1:1">
      <c r="A764" s="18">
        <v>764</v>
      </c>
    </row>
    <row r="765" spans="1:1">
      <c r="A765" s="18">
        <v>765</v>
      </c>
    </row>
    <row r="766" spans="1:1">
      <c r="A766" s="18">
        <v>766</v>
      </c>
    </row>
    <row r="767" spans="1:1">
      <c r="A767" s="18">
        <v>767</v>
      </c>
    </row>
    <row r="768" spans="1:1">
      <c r="A768" s="18">
        <v>768</v>
      </c>
    </row>
    <row r="769" spans="1:1">
      <c r="A769" s="18">
        <v>769</v>
      </c>
    </row>
    <row r="770" spans="1:1">
      <c r="A770" s="18">
        <v>770</v>
      </c>
    </row>
    <row r="771" spans="1:1">
      <c r="A771" s="18">
        <v>771</v>
      </c>
    </row>
    <row r="772" spans="1:1">
      <c r="A772" s="18">
        <v>772</v>
      </c>
    </row>
    <row r="773" spans="1:1">
      <c r="A773" s="18">
        <v>773</v>
      </c>
    </row>
    <row r="774" spans="1:1">
      <c r="A774" s="18">
        <v>774</v>
      </c>
    </row>
    <row r="775" spans="1:1">
      <c r="A775" s="18">
        <v>775</v>
      </c>
    </row>
    <row r="776" spans="1:1">
      <c r="A776" s="18">
        <v>776</v>
      </c>
    </row>
    <row r="777" spans="1:1">
      <c r="A777" s="18">
        <v>777</v>
      </c>
    </row>
    <row r="778" spans="1:1">
      <c r="A778" s="18">
        <v>778</v>
      </c>
    </row>
    <row r="779" spans="1:1">
      <c r="A779" s="18">
        <v>779</v>
      </c>
    </row>
    <row r="780" spans="1:1">
      <c r="A780" s="18">
        <v>780</v>
      </c>
    </row>
    <row r="781" spans="1:1">
      <c r="A781" s="18">
        <v>781</v>
      </c>
    </row>
    <row r="782" spans="1:1">
      <c r="A782" s="18">
        <v>782</v>
      </c>
    </row>
    <row r="783" spans="1:1">
      <c r="A783" s="18">
        <v>783</v>
      </c>
    </row>
    <row r="784" spans="1:1">
      <c r="A784" s="18">
        <v>784</v>
      </c>
    </row>
    <row r="785" spans="1:1">
      <c r="A785" s="18">
        <v>785</v>
      </c>
    </row>
    <row r="786" spans="1:1">
      <c r="A786" s="18">
        <v>786</v>
      </c>
    </row>
    <row r="787" spans="1:1">
      <c r="A787" s="18">
        <v>787</v>
      </c>
    </row>
    <row r="788" spans="1:1">
      <c r="A788" s="18">
        <v>788</v>
      </c>
    </row>
    <row r="789" spans="1:1">
      <c r="A789" s="18">
        <v>789</v>
      </c>
    </row>
    <row r="790" spans="1:1">
      <c r="A790" s="18">
        <v>790</v>
      </c>
    </row>
    <row r="791" spans="1:1">
      <c r="A791" s="18">
        <v>791</v>
      </c>
    </row>
    <row r="792" spans="1:1">
      <c r="A792" s="18">
        <v>792</v>
      </c>
    </row>
    <row r="793" spans="1:1">
      <c r="A793" s="18">
        <v>793</v>
      </c>
    </row>
    <row r="794" spans="1:1">
      <c r="A794" s="18">
        <v>794</v>
      </c>
    </row>
    <row r="795" spans="1:1">
      <c r="A795" s="18">
        <v>795</v>
      </c>
    </row>
    <row r="796" spans="1:1">
      <c r="A796" s="18">
        <v>796</v>
      </c>
    </row>
    <row r="797" spans="1:1">
      <c r="A797" s="18">
        <v>797</v>
      </c>
    </row>
    <row r="798" spans="1:1">
      <c r="A798" s="18">
        <v>798</v>
      </c>
    </row>
    <row r="799" spans="1:1">
      <c r="A799" s="18">
        <v>799</v>
      </c>
    </row>
    <row r="800" spans="1:1">
      <c r="A800" s="18">
        <v>800</v>
      </c>
    </row>
  </sheetData>
  <conditionalFormatting sqref="B61:K102">
    <cfRule type="containsText" dxfId="47" priority="8" operator="containsText" text="N/A">
      <formula>NOT(ISERROR(SEARCH("N/A",B61)))</formula>
    </cfRule>
  </conditionalFormatting>
  <conditionalFormatting sqref="M62:O84 M85:X102">
    <cfRule type="containsText" dxfId="46" priority="47" operator="containsText" text="N/A">
      <formula>NOT(ISERROR(SEARCH("N/A",M62)))</formula>
    </cfRule>
  </conditionalFormatting>
  <conditionalFormatting sqref="P51:P84">
    <cfRule type="containsText" dxfId="45" priority="46" operator="containsText" text="N/A">
      <formula>NOT(ISERROR(SEARCH("N/A",P51)))</formula>
    </cfRule>
  </conditionalFormatting>
  <conditionalFormatting sqref="Q62:S84">
    <cfRule type="containsText" dxfId="44" priority="49" operator="containsText" text="N/A">
      <formula>NOT(ISERROR(SEARCH("N/A",Q62)))</formula>
    </cfRule>
  </conditionalFormatting>
  <conditionalFormatting sqref="T51:T84">
    <cfRule type="containsText" dxfId="43" priority="48" operator="containsText" text="N/A">
      <formula>NOT(ISERROR(SEARCH("N/A",T51)))</formula>
    </cfRule>
  </conditionalFormatting>
  <conditionalFormatting sqref="U62:W84">
    <cfRule type="containsText" dxfId="42" priority="51" operator="containsText" text="N/A">
      <formula>NOT(ISERROR(SEARCH("N/A",U62)))</formula>
    </cfRule>
  </conditionalFormatting>
  <conditionalFormatting sqref="X51:X84">
    <cfRule type="containsText" dxfId="41" priority="50" operator="containsText" text="N/A">
      <formula>NOT(ISERROR(SEARCH("N/A",X51)))</formula>
    </cfRule>
  </conditionalFormatting>
  <conditionalFormatting sqref="AB51:AD84">
    <cfRule type="containsText" dxfId="40" priority="45" operator="containsText" text="N/A">
      <formula>NOT(ISERROR(SEARCH("N/A",AB51)))</formula>
    </cfRule>
  </conditionalFormatting>
  <conditionalFormatting sqref="AG62:AL102">
    <cfRule type="containsText" dxfId="39" priority="37" operator="containsText" text="N/A">
      <formula>NOT(ISERROR(SEARCH("N/A",AG62)))</formula>
    </cfRule>
  </conditionalFormatting>
  <conditionalFormatting sqref="AM51:AO102">
    <cfRule type="containsText" dxfId="38" priority="72" operator="containsText" text="N/A">
      <formula>NOT(ISERROR(SEARCH("N/A",AM51)))</formula>
    </cfRule>
  </conditionalFormatting>
  <conditionalFormatting sqref="AR51:AT102">
    <cfRule type="containsText" dxfId="37" priority="70" operator="containsText" text="N/A">
      <formula>NOT(ISERROR(SEARCH("N/A",AR51)))</formula>
    </cfRule>
  </conditionalFormatting>
  <conditionalFormatting sqref="AW51:AY102">
    <cfRule type="containsText" dxfId="36" priority="68" operator="containsText" text="N/A">
      <formula>NOT(ISERROR(SEARCH("N/A",AW51)))</formula>
    </cfRule>
  </conditionalFormatting>
  <conditionalFormatting sqref="BA51:BC102">
    <cfRule type="containsText" dxfId="35" priority="66" operator="containsText" text="N/A">
      <formula>NOT(ISERROR(SEARCH("N/A",BA51)))</formula>
    </cfRule>
  </conditionalFormatting>
  <conditionalFormatting sqref="BD58:BD102">
    <cfRule type="containsText" dxfId="34" priority="84" operator="containsText" text="N/A">
      <formula>NOT(ISERROR(SEARCH("N/A",BD58)))</formula>
    </cfRule>
  </conditionalFormatting>
  <conditionalFormatting sqref="BE51:BG102">
    <cfRule type="containsText" dxfId="33" priority="64" operator="containsText" text="N/A">
      <formula>NOT(ISERROR(SEARCH("N/A",BE51)))</formula>
    </cfRule>
  </conditionalFormatting>
  <conditionalFormatting sqref="BI51:BK102">
    <cfRule type="containsText" dxfId="32" priority="62" operator="containsText" text="N/A">
      <formula>NOT(ISERROR(SEARCH("N/A",BI51)))</formula>
    </cfRule>
  </conditionalFormatting>
  <conditionalFormatting sqref="BN51:BP102">
    <cfRule type="containsText" dxfId="31" priority="60" operator="containsText" text="N/A">
      <formula>NOT(ISERROR(SEARCH("N/A",BN51)))</formula>
    </cfRule>
  </conditionalFormatting>
  <conditionalFormatting sqref="BT51:BV102">
    <cfRule type="containsText" dxfId="30" priority="58" operator="containsText" text="N/A">
      <formula>NOT(ISERROR(SEARCH("N/A",BT51)))</formula>
    </cfRule>
  </conditionalFormatting>
  <conditionalFormatting sqref="BY51:BY58 BY60:BY79">
    <cfRule type="containsText" dxfId="29" priority="42" operator="containsText" text="N/A">
      <formula>NOT(ISERROR(SEARCH("N/A",BY51)))</formula>
    </cfRule>
  </conditionalFormatting>
  <conditionalFormatting sqref="BZ43:BZ93 AU50:AU86 CD57:CD97 BH58:BH102 BW58:BW102 Z62:AA84 AE62:AF84 L62:L102 AP62:AQ102 AZ62:AZ102 BL62:BM102 BQ62:BR102 BS63:BS102 BY81:BY103 Z85:AF102">
    <cfRule type="containsText" dxfId="28" priority="100" operator="containsText" text="N/A">
      <formula>NOT(ISERROR(SEARCH("N/A",L43)))</formula>
    </cfRule>
  </conditionalFormatting>
  <conditionalFormatting sqref="CA43:CA67 CA68:CC93">
    <cfRule type="containsText" dxfId="27" priority="39" operator="containsText" text="N/A">
      <formula>NOT(ISERROR(SEARCH("N/A",CA43)))</formula>
    </cfRule>
  </conditionalFormatting>
  <conditionalFormatting sqref="CB52:CC67">
    <cfRule type="expression" dxfId="26" priority="35" stopIfTrue="1">
      <formula>NOT(ISERROR(SEARCH("N/A",CB52)))</formula>
    </cfRule>
  </conditionalFormatting>
  <conditionalFormatting sqref="CE62:CE102">
    <cfRule type="containsText" dxfId="25" priority="17" operator="containsText" text="N/A">
      <formula>NOT(ISERROR(SEARCH("N/A",CE62)))</formula>
    </cfRule>
  </conditionalFormatting>
  <conditionalFormatting sqref="CF51:CH102">
    <cfRule type="containsText" dxfId="24" priority="15" operator="containsText" text="N/A">
      <formula>NOT(ISERROR(SEARCH("N/A",CF51)))</formula>
    </cfRule>
  </conditionalFormatting>
  <conditionalFormatting sqref="CI62:CI102">
    <cfRule type="containsText" dxfId="23" priority="83" operator="containsText" text="N/A">
      <formula>NOT(ISERROR(SEARCH("N/A",CI62)))</formula>
    </cfRule>
  </conditionalFormatting>
  <conditionalFormatting sqref="CJ51:CL102">
    <cfRule type="containsText" dxfId="22" priority="54" operator="containsText" text="N/A">
      <formula>NOT(ISERROR(SEARCH("N/A",CJ51)))</formula>
    </cfRule>
  </conditionalFormatting>
  <conditionalFormatting sqref="CN51:CP102">
    <cfRule type="containsText" dxfId="21" priority="52" operator="containsText" text="N/A">
      <formula>NOT(ISERROR(SEARCH("N/A",CN51)))</formula>
    </cfRule>
  </conditionalFormatting>
  <conditionalFormatting sqref="CR51:CU102">
    <cfRule type="containsText" dxfId="20" priority="1" operator="containsText" text="N/A">
      <formula>NOT(ISERROR(SEARCH("N/A",CR51)))</formula>
    </cfRule>
  </conditionalFormatting>
  <conditionalFormatting sqref="CW51:CW58 CW60:CW79">
    <cfRule type="containsText" dxfId="19" priority="31" operator="containsText" text="N/A">
      <formula>NOT(ISERROR(SEARCH("N/A",CW51)))</formula>
    </cfRule>
  </conditionalFormatting>
  <conditionalFormatting sqref="CX43:CX93 CW81:CW103">
    <cfRule type="containsText" dxfId="18" priority="32" operator="containsText" text="N/A">
      <formula>NOT(ISERROR(SEARCH("N/A",CW43)))</formula>
    </cfRule>
  </conditionalFormatting>
  <conditionalFormatting sqref="CY43:CY67 CY68:DA93">
    <cfRule type="containsText" dxfId="17" priority="30" operator="containsText" text="N/A">
      <formula>NOT(ISERROR(SEARCH("N/A",CY43)))</formula>
    </cfRule>
  </conditionalFormatting>
  <conditionalFormatting sqref="CZ52:DA67">
    <cfRule type="expression" dxfId="16" priority="28" stopIfTrue="1">
      <formula>NOT(ISERROR(SEARCH("N/A",CZ52)))</formula>
    </cfRule>
  </conditionalFormatting>
  <conditionalFormatting sqref="DC51:DC58 DC60:DC79">
    <cfRule type="containsText" dxfId="15" priority="26" operator="containsText" text="N/A">
      <formula>NOT(ISERROR(SEARCH("N/A",DC51)))</formula>
    </cfRule>
  </conditionalFormatting>
  <conditionalFormatting sqref="DD43:DD93 DC81:DC103">
    <cfRule type="containsText" dxfId="14" priority="27" operator="containsText" text="N/A">
      <formula>NOT(ISERROR(SEARCH("N/A",DC43)))</formula>
    </cfRule>
  </conditionalFormatting>
  <conditionalFormatting sqref="DE43:DE67 DE68:DG93">
    <cfRule type="containsText" dxfId="13" priority="25" operator="containsText" text="N/A">
      <formula>NOT(ISERROR(SEARCH("N/A",DE43)))</formula>
    </cfRule>
  </conditionalFormatting>
  <conditionalFormatting sqref="DF52:DG67">
    <cfRule type="expression" dxfId="12" priority="23" stopIfTrue="1">
      <formula>NOT(ISERROR(SEARCH("N/A",DF52)))</formula>
    </cfRule>
  </conditionalFormatting>
  <conditionalFormatting sqref="DI51:DI58 DI60:DI79">
    <cfRule type="containsText" dxfId="11" priority="21" operator="containsText" text="N/A">
      <formula>NOT(ISERROR(SEARCH("N/A",DI51)))</formula>
    </cfRule>
  </conditionalFormatting>
  <conditionalFormatting sqref="DJ43:DJ93 DI81:DI103">
    <cfRule type="containsText" dxfId="10" priority="22" operator="containsText" text="N/A">
      <formula>NOT(ISERROR(SEARCH("N/A",DI43)))</formula>
    </cfRule>
  </conditionalFormatting>
  <conditionalFormatting sqref="DK43:DK67 DK68:DM93">
    <cfRule type="containsText" dxfId="9" priority="20" operator="containsText" text="N/A">
      <formula>NOT(ISERROR(SEARCH("N/A",DK43)))</formula>
    </cfRule>
  </conditionalFormatting>
  <conditionalFormatting sqref="DL52:DM67">
    <cfRule type="expression" dxfId="8" priority="18" stopIfTrue="1">
      <formula>NOT(ISERROR(SEARCH("N/A",DL52)))</formula>
    </cfRule>
  </conditionalFormatting>
  <conditionalFormatting sqref="DO51:DO58 DO60:DO79">
    <cfRule type="containsText" dxfId="7" priority="13" operator="containsText" text="N/A">
      <formula>NOT(ISERROR(SEARCH("N/A",DO51)))</formula>
    </cfRule>
  </conditionalFormatting>
  <conditionalFormatting sqref="DP43:DP93 DO81:DO103">
    <cfRule type="containsText" dxfId="6" priority="14" operator="containsText" text="N/A">
      <formula>NOT(ISERROR(SEARCH("N/A",DO43)))</formula>
    </cfRule>
  </conditionalFormatting>
  <conditionalFormatting sqref="DQ43:DQ67 DQ68:DS93">
    <cfRule type="containsText" dxfId="5" priority="12" operator="containsText" text="N/A">
      <formula>NOT(ISERROR(SEARCH("N/A",DQ43)))</formula>
    </cfRule>
  </conditionalFormatting>
  <conditionalFormatting sqref="DR52:DS67">
    <cfRule type="expression" dxfId="4" priority="10" stopIfTrue="1">
      <formula>NOT(ISERROR(SEARCH("N/A",DR52)))</formula>
    </cfRule>
  </conditionalFormatting>
  <conditionalFormatting sqref="DU51:DU58 DU60:DU79">
    <cfRule type="containsText" dxfId="3" priority="6" operator="containsText" text="N/A">
      <formula>NOT(ISERROR(SEARCH("N/A",DU51)))</formula>
    </cfRule>
  </conditionalFormatting>
  <conditionalFormatting sqref="DV43:DV93 DU81:DU103">
    <cfRule type="containsText" dxfId="2" priority="7" operator="containsText" text="N/A">
      <formula>NOT(ISERROR(SEARCH("N/A",DU43)))</formula>
    </cfRule>
  </conditionalFormatting>
  <conditionalFormatting sqref="DW43:DW67 DW68:DY93">
    <cfRule type="containsText" dxfId="1" priority="5" operator="containsText" text="N/A">
      <formula>NOT(ISERROR(SEARCH("N/A",DW43)))</formula>
    </cfRule>
  </conditionalFormatting>
  <conditionalFormatting sqref="DX52:DY67">
    <cfRule type="expression" dxfId="0" priority="3" stopIfTrue="1">
      <formula>NOT(ISERROR(SEARCH("N/A",DX52)))</formula>
    </cfRule>
  </conditionalFormatting>
  <hyperlinks>
    <hyperlink ref="DK4" r:id="rId1" xr:uid="{729DA28B-DF93-4788-B61C-728CBE15A72D}"/>
    <hyperlink ref="DL4" r:id="rId2" xr:uid="{F4242503-5A96-4E8C-AAE3-516D6FBA0EB2}"/>
    <hyperlink ref="DO4" r:id="rId3" xr:uid="{533A6D48-D15B-42FB-9D5A-1D29416E2281}"/>
    <hyperlink ref="DP4" r:id="rId4" xr:uid="{AA104324-A049-45A2-9BEA-5B892472A92A}"/>
    <hyperlink ref="DQ4" r:id="rId5" display="mailto:de-zoll@qvc.com" xr:uid="{80E8F011-C546-43F4-8F16-9802BD8D335D}"/>
    <hyperlink ref="DS4" r:id="rId6" xr:uid="{7E1A6264-4EE8-412F-BE23-F2C75367FB92}"/>
    <hyperlink ref="DR4" r:id="rId7" display="mailto:de-zoll@qvc.com" xr:uid="{9BCBCBA8-30A5-4188-8D22-39105D75C49A}"/>
    <hyperlink ref="DJ5" r:id="rId8" xr:uid="{F50E5EA9-8C65-4883-8796-E1B186FAD1C6}"/>
    <hyperlink ref="DM4" r:id="rId9" xr:uid="{F5216D53-5F97-40AD-BC24-94D2DDBA7894}"/>
    <hyperlink ref="DM5" r:id="rId10" xr:uid="{55333FD0-F8EC-4C10-96F7-AF8DF6AAD46B}"/>
    <hyperlink ref="DJ4" r:id="rId11" xr:uid="{B1D36C7D-2A7D-481E-A119-EB03F44A39F0}"/>
    <hyperlink ref="DU4" r:id="rId12" xr:uid="{0FB95A56-4878-48EF-8D29-9781A244E871}"/>
    <hyperlink ref="DV4" r:id="rId13" xr:uid="{1CF5B804-01E9-4652-B807-2EE0E94B7AE3}"/>
    <hyperlink ref="DW4" r:id="rId14" xr:uid="{3C6DB596-DF04-4A20-A7A4-CB3B4B770933}"/>
    <hyperlink ref="DX4" r:id="rId15" xr:uid="{91FB22FD-25FC-4978-969A-6B69415CC877}"/>
    <hyperlink ref="DY4" r:id="rId16" xr:uid="{298486DC-746C-430E-B2F9-E5DE8B5DF2BA}"/>
    <hyperlink ref="DI4" r:id="rId17" xr:uid="{D47F1118-658C-4755-8D1C-EF7AC70CB9DF}"/>
    <hyperlink ref="EL4" r:id="rId18" xr:uid="{4BAD59DD-3E68-41C1-A5BF-391612A9819F}"/>
    <hyperlink ref="EK4" r:id="rId19" xr:uid="{F4ACE35E-DC94-43D8-9CF3-021E55A63A43}"/>
  </hyperlinks>
  <pageMargins left="0.7" right="0.7" top="0.75" bottom="0.75" header="0.3" footer="0.3"/>
  <pageSetup paperSize="9"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G7"/>
  <sheetViews>
    <sheetView workbookViewId="0"/>
  </sheetViews>
  <sheetFormatPr defaultColWidth="9.140625" defaultRowHeight="15"/>
  <cols>
    <col min="1" max="1" width="8.7109375" customWidth="1"/>
    <col min="2" max="7" width="13.7109375" customWidth="1"/>
  </cols>
  <sheetData>
    <row r="1" spans="2:7">
      <c r="B1" s="6" t="s">
        <v>299</v>
      </c>
      <c r="C1" s="6" t="s">
        <v>241</v>
      </c>
      <c r="D1" s="9" t="str">
        <f>'VENDOR INFORMATION'!B13</f>
        <v>Italy</v>
      </c>
      <c r="E1" s="11" t="s">
        <v>101</v>
      </c>
      <c r="F1" s="11" t="s">
        <v>193</v>
      </c>
      <c r="G1" s="11" t="s">
        <v>117</v>
      </c>
    </row>
    <row r="2" spans="2:7">
      <c r="B2" s="19" t="s">
        <v>300</v>
      </c>
      <c r="C2" s="4" t="str">
        <f>CONCATENATE("select ",C1)</f>
        <v>select Language</v>
      </c>
      <c r="D2" s="6" t="s">
        <v>241</v>
      </c>
      <c r="E2" s="8" t="s">
        <v>342</v>
      </c>
      <c r="F2" s="6" t="s">
        <v>241</v>
      </c>
      <c r="G2" s="8" t="s">
        <v>341</v>
      </c>
    </row>
    <row r="3" spans="2:7">
      <c r="B3" s="18" t="s">
        <v>101</v>
      </c>
      <c r="C3" s="4" t="s">
        <v>230</v>
      </c>
      <c r="D3" s="17" t="str">
        <f>IF(D$1=E$1,E3,IF(D$1=F$1,F3,IF(D$1=G$1,G3,"  ")))</f>
        <v>Italiano</v>
      </c>
      <c r="E3" s="4" t="s">
        <v>232</v>
      </c>
      <c r="F3" s="4" t="s">
        <v>230</v>
      </c>
      <c r="G3" s="4" t="s">
        <v>231</v>
      </c>
    </row>
    <row r="4" spans="2:7" ht="30">
      <c r="B4" s="18" t="s">
        <v>193</v>
      </c>
      <c r="C4" s="4" t="s">
        <v>231</v>
      </c>
      <c r="D4" s="17" t="str">
        <f>IF(D$1=E$1,E4,IF(D$1=F$1,F4,IF(D$1=G$1,G4,"  ")))</f>
        <v>English (default)</v>
      </c>
      <c r="E4" s="4" t="s">
        <v>230</v>
      </c>
      <c r="F4" s="4" t="s">
        <v>230</v>
      </c>
      <c r="G4" s="4" t="s">
        <v>230</v>
      </c>
    </row>
    <row r="5" spans="2:7">
      <c r="B5" s="18" t="s">
        <v>117</v>
      </c>
      <c r="C5" s="4" t="s">
        <v>232</v>
      </c>
      <c r="D5" s="17"/>
      <c r="E5" s="4"/>
      <c r="F5" s="4"/>
      <c r="G5" s="4"/>
    </row>
    <row r="6" spans="2:7">
      <c r="D6" s="17"/>
      <c r="E6" s="4"/>
      <c r="F6" s="4"/>
      <c r="G6" s="4"/>
    </row>
    <row r="7" spans="2:7">
      <c r="D7" s="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4"/>
  <sheetViews>
    <sheetView workbookViewId="0"/>
  </sheetViews>
  <sheetFormatPr defaultColWidth="9.140625" defaultRowHeight="15"/>
  <cols>
    <col min="1" max="1" width="43.28515625" style="94" customWidth="1"/>
    <col min="2" max="4" width="84.7109375" style="101" customWidth="1"/>
    <col min="5" max="6" width="9.140625" style="3"/>
    <col min="7" max="7" width="9.140625" style="3" customWidth="1"/>
    <col min="8" max="16384" width="9.140625" style="3"/>
  </cols>
  <sheetData>
    <row r="1" spans="1:5">
      <c r="A1" s="95" t="str">
        <f>'VENDOR INFORMATION'!B13</f>
        <v>Italy</v>
      </c>
      <c r="B1" s="91" t="s">
        <v>193</v>
      </c>
      <c r="C1" s="91" t="s">
        <v>117</v>
      </c>
      <c r="D1" s="91" t="s">
        <v>101</v>
      </c>
    </row>
    <row r="2" spans="1:5">
      <c r="A2" s="92" t="str">
        <f>'VENDOR INFORMATION'!I13</f>
        <v>English (default)</v>
      </c>
      <c r="B2" s="91" t="s">
        <v>230</v>
      </c>
      <c r="C2" s="91" t="s">
        <v>231</v>
      </c>
      <c r="D2" s="91" t="s">
        <v>232</v>
      </c>
    </row>
    <row r="3" spans="1:5">
      <c r="A3" s="93" t="s">
        <v>226</v>
      </c>
      <c r="B3" s="96"/>
      <c r="C3" s="96"/>
      <c r="D3" s="96"/>
      <c r="E3" s="3" t="s">
        <v>579</v>
      </c>
    </row>
    <row r="4" spans="1:5" ht="38.25">
      <c r="A4" s="94" t="str">
        <f>IF($A$2=$B$2,B4,IF($A$2=$C$2,C4,IF($A$2=$D$2,D4)))</f>
        <v>&lt;== product name, please enter a model/type name, if applicable, e. g. “Alice “ as a bag type</v>
      </c>
      <c r="B4" s="97" t="s">
        <v>1516</v>
      </c>
      <c r="C4" s="97" t="s">
        <v>1518</v>
      </c>
      <c r="D4" s="97" t="s">
        <v>1517</v>
      </c>
    </row>
    <row r="5" spans="1:5" ht="76.5">
      <c r="A5" s="94" t="str">
        <f>IF($A$2=$B$2,B5,IF($A$2=$C$2,C5,IF($A$2=$D$2,D5)))</f>
        <v>&lt;== TV Caption (Product Description)_x000D_
This is essentially the title of the product which will be used for the selling description of the product on all platforms (TV/web/mobile/tablet). Please ensure it includes your brand name and product type.</v>
      </c>
      <c r="B5" s="97" t="s">
        <v>451</v>
      </c>
      <c r="C5" s="97" t="s">
        <v>1565</v>
      </c>
      <c r="D5" s="97" t="s">
        <v>457</v>
      </c>
    </row>
    <row r="6" spans="1:5" ht="51">
      <c r="A6" s="94" t="str">
        <f t="shared" ref="A6:A67" si="0">IF($A$2=$B$2,B6,IF($A$2=$C$2,C6,IF($A$2=$D$2,D6)))</f>
        <v>&lt;== Base Price: This type of price indication is regulated by law for goods which are sold by weight, volume or length. Please state, if this is applicable for your product.</v>
      </c>
      <c r="B6" s="97" t="s">
        <v>458</v>
      </c>
      <c r="C6" s="97" t="s">
        <v>553</v>
      </c>
      <c r="D6" s="97" t="s">
        <v>456</v>
      </c>
    </row>
    <row r="7" spans="1:5" ht="25.5">
      <c r="A7" s="94" t="str">
        <f t="shared" ref="A7" si="1">IF($A$2=$B$2,B7,IF($A$2=$C$2,C7,IF($A$2=$D$2,D7)))</f>
        <v>&lt;==In case of Product imported into UK:
please indicate Name &amp; Address of the Importer company based in UK</v>
      </c>
      <c r="B7" s="97" t="s">
        <v>2272</v>
      </c>
      <c r="C7" s="97"/>
      <c r="D7" s="97"/>
    </row>
    <row r="8" spans="1:5" ht="51">
      <c r="A8" s="94" t="str">
        <f t="shared" si="0"/>
        <v>&lt;==In case of Product imported into EU:
please indicate Name &amp; Address of the European Importer company</v>
      </c>
      <c r="B8" s="97" t="s">
        <v>807</v>
      </c>
      <c r="C8" s="97" t="s">
        <v>1567</v>
      </c>
      <c r="D8" s="97" t="s">
        <v>813</v>
      </c>
    </row>
    <row r="9" spans="1:5" ht="76.5">
      <c r="A9" s="94" t="str">
        <f t="shared" si="0"/>
        <v xml:space="preserve">please confirm the product Country of Origin (country of manufacture): this detail is essential for customs clearance procedures (see attributes for sets) </v>
      </c>
      <c r="B9" s="97" t="s">
        <v>808</v>
      </c>
      <c r="C9" s="97" t="s">
        <v>809</v>
      </c>
      <c r="D9" s="97" t="s">
        <v>812</v>
      </c>
    </row>
    <row r="10" spans="1:5" ht="25.5">
      <c r="A10" s="94" t="str">
        <f t="shared" si="0"/>
        <v>please indicate the Country of Origin (where the product is manufactured, Made In)</v>
      </c>
      <c r="B10" s="97" t="s">
        <v>1429</v>
      </c>
      <c r="C10" s="97" t="s">
        <v>1332</v>
      </c>
      <c r="D10" s="97" t="s">
        <v>1449</v>
      </c>
    </row>
    <row r="11" spans="1:5" ht="25.5">
      <c r="A11" s="94" t="str">
        <f t="shared" si="0"/>
        <v>please indicate the Country of Departure (Shipped from)</v>
      </c>
      <c r="B11" s="97" t="s">
        <v>1430</v>
      </c>
      <c r="C11" s="97" t="s">
        <v>1333</v>
      </c>
      <c r="D11" s="97" t="s">
        <v>1434</v>
      </c>
      <c r="E11" s="3" t="s">
        <v>580</v>
      </c>
    </row>
    <row r="12" spans="1:5" ht="51">
      <c r="A12" s="94" t="str">
        <f t="shared" si="0"/>
        <v>Please indicate Textile Construction: this information for textile items (main part) is required for customs clearance procedures</v>
      </c>
      <c r="B12" s="97" t="s">
        <v>802</v>
      </c>
      <c r="C12" s="97" t="s">
        <v>810</v>
      </c>
      <c r="D12" s="97" t="s">
        <v>811</v>
      </c>
    </row>
    <row r="13" spans="1:5" ht="63.75">
      <c r="A13" s="94" t="str">
        <f t="shared" si="0"/>
        <v xml:space="preserve">Customs Tariff (intrastat commodity code): this classification number is assigned based on the product description and is essential to customs clearance procedures (see attributes for sets) </v>
      </c>
      <c r="B13" s="97" t="s">
        <v>1604</v>
      </c>
      <c r="C13" s="97" t="s">
        <v>1484</v>
      </c>
      <c r="D13" s="97" t="s">
        <v>1485</v>
      </c>
    </row>
    <row r="14" spans="1:5" ht="51">
      <c r="A14" s="94" t="str">
        <f t="shared" si="0"/>
        <v xml:space="preserve">&lt;== Product Images
Please insert a global picture where all components are clearly visible.  Additional detail pictures can be inserted in the "IMAGES" dedicated tab </v>
      </c>
      <c r="B14" s="97" t="s">
        <v>1605</v>
      </c>
      <c r="C14" s="97" t="s">
        <v>1487</v>
      </c>
      <c r="D14" s="97" t="s">
        <v>1527</v>
      </c>
    </row>
    <row r="15" spans="1:5" ht="63.75">
      <c r="A15" s="94" t="str">
        <f t="shared" si="0"/>
        <v>&lt;== Special Certification
Are you using a trade name e.g. Lycra/Swarovski/Disney and have a certificate/written agreement. Indicate the trade name you are using</v>
      </c>
      <c r="B15" s="97" t="s">
        <v>452</v>
      </c>
      <c r="C15" s="97" t="s">
        <v>227</v>
      </c>
      <c r="D15" s="97" t="s">
        <v>480</v>
      </c>
    </row>
    <row r="16" spans="1:5" ht="114.75">
      <c r="A16" s="94" t="str">
        <f t="shared" si="0"/>
        <v xml:space="preserve">&lt;== Long Description
Enter the details of anything other than the attributes that you feel is relevant to the selling of the product; include details of what you think the customer should know e.g. how to use instructions, accurate measurements (cm/ml/g), clear colour descriptions, correct contents list, additional content such as recipes etc.
</v>
      </c>
      <c r="B16" s="97" t="s">
        <v>228</v>
      </c>
      <c r="C16" s="97" t="s">
        <v>229</v>
      </c>
      <c r="D16" s="97" t="s">
        <v>459</v>
      </c>
    </row>
    <row r="17" spans="1:5" ht="51">
      <c r="A17" s="94" t="str">
        <f t="shared" si="0"/>
        <v>&lt;== this field is automatically composed with the sum of all the attributes, if you use this field for a free text, please make sure all attributes are captured</v>
      </c>
      <c r="B17" s="97" t="s">
        <v>1335</v>
      </c>
      <c r="C17" s="97" t="s">
        <v>1566</v>
      </c>
      <c r="D17" s="97" t="s">
        <v>1562</v>
      </c>
    </row>
    <row r="18" spans="1:5" ht="76.5">
      <c r="A18" s="94" t="str">
        <f t="shared" si="0"/>
        <v>&lt;== Attributes - Long Description (LD)
Those attributes are used to create the LD and it is critical that you complete and highlight all applicable fields in this section; those information are also used for web description, on air shows and all compliance processes within the business.</v>
      </c>
      <c r="B18" s="97" t="s">
        <v>1601</v>
      </c>
      <c r="C18" s="97" t="s">
        <v>1564</v>
      </c>
      <c r="D18" s="97" t="s">
        <v>1478</v>
      </c>
    </row>
    <row r="19" spans="1:5" ht="76.5">
      <c r="A19" s="94" t="str">
        <f t="shared" si="0"/>
        <v>If the attributes vary between components please use a separate column for each component and specify the name of the item at the top of each column used. This is particularly useful for beauty categories e.g. eye, lip, manicure and pedicure preparations as well as powder based beauty products etc.    </v>
      </c>
      <c r="B19" s="97" t="s">
        <v>795</v>
      </c>
      <c r="C19" s="97" t="s">
        <v>805</v>
      </c>
      <c r="D19" s="97" t="s">
        <v>796</v>
      </c>
      <c r="E19" s="98" t="s">
        <v>1435</v>
      </c>
    </row>
    <row r="20" spans="1:5" ht="51">
      <c r="A20" s="94" t="str">
        <f t="shared" si="0"/>
        <v>&lt;== Please note: measurements should be written  in the following way: centimetres (inches)
Chest: S: 89cm (35"), M: 94cm (37"), L: 99cm (39"), XL: 104cm (41"), 2XL: 112cm (44"), 3XL: 119cm (47")</v>
      </c>
      <c r="B20" s="99" t="s">
        <v>454</v>
      </c>
      <c r="C20" s="99" t="s">
        <v>551</v>
      </c>
      <c r="D20" s="97" t="s">
        <v>552</v>
      </c>
    </row>
    <row r="21" spans="1:5" ht="63.75">
      <c r="A21" s="94" t="str">
        <f t="shared" si="0"/>
        <v>Please confirm the product Country of Origin (country of manufacture) for each component within the set and use a separate column for each component: this detail is essential for customs clearance procedures</v>
      </c>
      <c r="B21" s="100" t="s">
        <v>788</v>
      </c>
      <c r="C21" s="100" t="s">
        <v>789</v>
      </c>
      <c r="D21" s="97" t="s">
        <v>790</v>
      </c>
    </row>
    <row r="22" spans="1:5" ht="51">
      <c r="A22" s="94" t="str">
        <f t="shared" si="0"/>
        <v>Please confirm the Customs Tariff (intrastat commodity code) for each component within the set and use a separate column for each component: this detail is essential for customs clearance procedures</v>
      </c>
      <c r="B22" s="100" t="s">
        <v>791</v>
      </c>
      <c r="C22" s="100" t="s">
        <v>792</v>
      </c>
      <c r="D22" s="97" t="s">
        <v>793</v>
      </c>
    </row>
    <row r="23" spans="1:5" ht="38.25">
      <c r="A23" s="94" t="str">
        <f t="shared" si="0"/>
        <v>Please indicate product composition (customs purpose) for each component within the set i.e. powder or cream based etc.  </v>
      </c>
      <c r="B23" s="100" t="s">
        <v>1606</v>
      </c>
      <c r="C23" s="100" t="s">
        <v>1602</v>
      </c>
      <c r="D23" s="97" t="s">
        <v>794</v>
      </c>
    </row>
    <row r="24" spans="1:5" ht="68.25" customHeight="1">
      <c r="A24" s="94" t="str">
        <f t="shared" si="0"/>
        <v>&lt;== In general apparel is to be shipped flat packed. Exception: garments from genuine leather. Further exceptions must be approved from the buying team</v>
      </c>
      <c r="B24" s="100" t="s">
        <v>825</v>
      </c>
      <c r="C24" s="100" t="s">
        <v>827</v>
      </c>
      <c r="D24" s="97" t="s">
        <v>826</v>
      </c>
    </row>
    <row r="25" spans="1:5">
      <c r="A25" s="93" t="s">
        <v>233</v>
      </c>
      <c r="B25" s="96"/>
      <c r="C25" s="96"/>
      <c r="D25" s="96"/>
    </row>
    <row r="26" spans="1:5" ht="51">
      <c r="A26" s="94" t="str">
        <f t="shared" si="0"/>
        <v>&lt;== Packaging Description: Please select the type of packaging you have added to your merchandise for this QVC single saleable unit. In case of Polybags or Goods On Hangers, the dimensions are not required.</v>
      </c>
      <c r="B26" s="97" t="s">
        <v>660</v>
      </c>
      <c r="C26" s="97" t="s">
        <v>1568</v>
      </c>
      <c r="D26" s="97" t="s">
        <v>658</v>
      </c>
    </row>
    <row r="27" spans="1:5" ht="63.75">
      <c r="A27" s="94" t="str">
        <f t="shared" si="0"/>
        <v>&lt;== Shippable carton is a type of packaging that will be used to ship product to the customer's home without further protection or packaging being added by QVC. It must comply with QVC Drop Test Requirements.</v>
      </c>
      <c r="B27" s="97" t="s">
        <v>2179</v>
      </c>
      <c r="C27" s="97" t="s">
        <v>1477</v>
      </c>
      <c r="D27" s="97" t="s">
        <v>1528</v>
      </c>
    </row>
    <row r="28" spans="1:5" ht="51">
      <c r="A28" s="94" t="str">
        <f t="shared" si="0"/>
        <v>&lt;== Master Carton:  This is the shipping carton that contains all of the saleable units for entry to the QVC Distribution Centre  (Master Cartons must have a minimum of 4 pieces).</v>
      </c>
      <c r="B28" s="97" t="s">
        <v>661</v>
      </c>
      <c r="C28" s="97" t="s">
        <v>662</v>
      </c>
      <c r="D28" s="97" t="s">
        <v>659</v>
      </c>
    </row>
    <row r="29" spans="1:5" ht="89.25">
      <c r="A29" s="94" t="str">
        <f t="shared" si="0"/>
        <v>&lt;== See section 14 of the SDS (Safety Data Sheet) A UN number is displayed as the letters "UN" followed by a four digit number that identifies dangerous goods, and articles in the framework of international transport. If product is part of a set with more than one UN number, please include all UN numbers along with copies of all SDS.</v>
      </c>
      <c r="B29" s="97" t="s">
        <v>1046</v>
      </c>
      <c r="C29" s="97" t="s">
        <v>1590</v>
      </c>
      <c r="D29" s="97" t="s">
        <v>1488</v>
      </c>
    </row>
    <row r="30" spans="1:5" ht="25.5">
      <c r="A30" s="94" t="str">
        <f t="shared" si="0"/>
        <v>&lt;== See section 14 of the SDS.  e.g. "PERFUMERY PRODUCTS"</v>
      </c>
      <c r="B30" s="97" t="s">
        <v>1047</v>
      </c>
      <c r="C30" s="97" t="s">
        <v>1591</v>
      </c>
      <c r="D30" s="97" t="s">
        <v>1489</v>
      </c>
    </row>
    <row r="31" spans="1:5" ht="38.25">
      <c r="A31" s="94" t="str">
        <f t="shared" si="0"/>
        <v>&lt;== See section 14 of SDS. Dangerous goods can have additional classifications known as sub risks e.g. 8 (5.1)</v>
      </c>
      <c r="B31" s="97" t="s">
        <v>1048</v>
      </c>
      <c r="C31" s="97" t="s">
        <v>1597</v>
      </c>
      <c r="D31" s="97" t="s">
        <v>1490</v>
      </c>
    </row>
    <row r="32" spans="1:5" ht="38.25">
      <c r="A32" s="94" t="str">
        <f t="shared" si="0"/>
        <v>&lt;== See section 14 of the SDS. Packing groups are shown in Roman numerals I,II,III - Some dangerous goods do not have packing groups.</v>
      </c>
      <c r="B32" s="97" t="s">
        <v>1049</v>
      </c>
      <c r="C32" s="97" t="s">
        <v>1598</v>
      </c>
      <c r="D32" s="97" t="s">
        <v>1491</v>
      </c>
    </row>
    <row r="33" spans="1:4" ht="25.5">
      <c r="A33" s="94" t="str">
        <f t="shared" si="0"/>
        <v>&lt;== See section 9 of SDS. Enter flash point in Celsius (°C)</v>
      </c>
      <c r="B33" s="97" t="s">
        <v>1050</v>
      </c>
      <c r="C33" s="97" t="s">
        <v>1599</v>
      </c>
      <c r="D33" s="97" t="s">
        <v>1492</v>
      </c>
    </row>
    <row r="34" spans="1:4" ht="25.5">
      <c r="A34" s="94" t="str">
        <f t="shared" si="0"/>
        <v>&lt;== See section 9 of SDS. Enter boiling point in Celsius (°C)</v>
      </c>
      <c r="B34" s="97" t="s">
        <v>1051</v>
      </c>
      <c r="C34" s="97" t="s">
        <v>1600</v>
      </c>
      <c r="D34" s="97" t="s">
        <v>1493</v>
      </c>
    </row>
    <row r="35" spans="1:4" ht="204">
      <c r="A35" s="94" t="str">
        <f t="shared" si="0"/>
        <v xml:space="preserve">&lt;== Waste components within the meaning of the German Packaging Act: “Material that is typically accumulate as waste with a private household” – If there are any uncertainties, check the system participation requirement catalogue held by the ZSVR at www.verpackungsregister.org
State all waste components for a single saleable unit separately by QVC SKN and sum up all the packaging from one material class in just one figure.
Samples of packaging waste within the meaning of the German Packaging Act: polybags, cardboard, envelopes, filling and stuffing material, tubes, glass bottles, cans, sachets, jars, hangtags etc.
Not relevant in this context: transport packaging as pallets, stretch film, master cartons etc.
If you need any additional support please contact </v>
      </c>
      <c r="B35" s="97" t="s">
        <v>1441</v>
      </c>
      <c r="C35" s="97" t="s">
        <v>1603</v>
      </c>
      <c r="D35" s="97" t="s">
        <v>1440</v>
      </c>
    </row>
    <row r="36" spans="1:4">
      <c r="A36" s="94" t="str">
        <f>IF($A$2=$B$2,B36,IF($A$2=$C$2,C36,IF($A$2=$D$2,D36)))</f>
        <v>verpackungsregister@qvc.com</v>
      </c>
      <c r="B36" s="97" t="s">
        <v>1439</v>
      </c>
      <c r="C36" s="97" t="s">
        <v>1439</v>
      </c>
      <c r="D36" s="97" t="s">
        <v>1439</v>
      </c>
    </row>
    <row r="37" spans="1:4" ht="51">
      <c r="A37" s="94" t="str">
        <f t="shared" si="0"/>
        <v xml:space="preserve">&lt;== UN Hazard Code.4 digit UN No or ID that identify hazardous substances, and articles (such as explosives, flammable liquids, etc.) in the framework of international transport. </v>
      </c>
      <c r="B37" s="97" t="s">
        <v>481</v>
      </c>
      <c r="C37" s="97" t="s">
        <v>244</v>
      </c>
      <c r="D37" s="97" t="s">
        <v>460</v>
      </c>
    </row>
    <row r="38" spans="1:4" ht="63.75">
      <c r="A38" s="94" t="str">
        <f t="shared" si="0"/>
        <v>&lt;== Sealed Polybag for Hazardous Goods Y/N. Vendor has to confirm that all liquids will be supplied in a sealed polybag this is needed to reduce the risk of spillage/stock damage should item leak in delivery’ (only for UK &amp; FR  delivery)</v>
      </c>
      <c r="B38" s="97" t="s">
        <v>701</v>
      </c>
      <c r="C38" s="97" t="s">
        <v>245</v>
      </c>
      <c r="D38" s="97" t="s">
        <v>488</v>
      </c>
    </row>
    <row r="39" spans="1:4" ht="38.25">
      <c r="A39" s="94" t="str">
        <f t="shared" si="0"/>
        <v>&lt;== Hazard Goods storage class. Please select the storage class from the drop down field. The storage class will be shown on the MSDS.</v>
      </c>
      <c r="B39" s="97" t="s">
        <v>234</v>
      </c>
      <c r="C39" s="97" t="s">
        <v>570</v>
      </c>
      <c r="D39" s="97" t="s">
        <v>461</v>
      </c>
    </row>
    <row r="40" spans="1:4" ht="25.5">
      <c r="A40" s="94" t="str">
        <f t="shared" si="0"/>
        <v>&lt;== Hazardous Water Miscible. Liquids or substances which are soluble in water</v>
      </c>
      <c r="B40" s="97" t="s">
        <v>1575</v>
      </c>
      <c r="C40" s="97" t="s">
        <v>246</v>
      </c>
      <c r="D40" s="97" t="s">
        <v>462</v>
      </c>
    </row>
    <row r="41" spans="1:4" ht="38.25">
      <c r="A41" s="94" t="str">
        <f t="shared" si="0"/>
        <v>&lt;==  Water Hazard Class. Please select the water hazard  class from the drop down field. The class will be shown on the MSDS.</v>
      </c>
      <c r="B41" s="97" t="s">
        <v>235</v>
      </c>
      <c r="C41" s="97" t="s">
        <v>247</v>
      </c>
      <c r="D41" s="97" t="s">
        <v>489</v>
      </c>
    </row>
    <row r="42" spans="1:4">
      <c r="A42" s="94" t="str">
        <f t="shared" si="0"/>
        <v xml:space="preserve">&lt;== Harmful Y/N.Is the Product harmful Yes or No </v>
      </c>
      <c r="B42" s="97" t="s">
        <v>482</v>
      </c>
      <c r="C42" s="97" t="s">
        <v>248</v>
      </c>
      <c r="D42" s="97" t="s">
        <v>463</v>
      </c>
    </row>
    <row r="43" spans="1:4" ht="25.5">
      <c r="A43" s="94" t="str">
        <f t="shared" si="0"/>
        <v>&lt;== Harmful options. Please mark (tick or star) the options which are relevant to the product</v>
      </c>
      <c r="B43" s="97" t="s">
        <v>1576</v>
      </c>
      <c r="C43" s="97" t="s">
        <v>249</v>
      </c>
      <c r="D43" s="97" t="s">
        <v>1541</v>
      </c>
    </row>
    <row r="44" spans="1:4" ht="38.25">
      <c r="A44" s="94" t="str">
        <f t="shared" si="0"/>
        <v>&lt;== Please insert the volume/weight only of the hazardous items within the SKN (total NET weight/volume - Kg/l)</v>
      </c>
      <c r="B44" s="97" t="s">
        <v>1577</v>
      </c>
      <c r="C44" s="97" t="s">
        <v>1580</v>
      </c>
      <c r="D44" s="97" t="s">
        <v>1619</v>
      </c>
    </row>
    <row r="45" spans="1:4" ht="25.5">
      <c r="A45" s="94" t="str">
        <f t="shared" si="0"/>
        <v>&lt;== Please enter the number of hazardous items within the SKN</v>
      </c>
      <c r="B45" s="97" t="s">
        <v>1578</v>
      </c>
      <c r="C45" s="97" t="s">
        <v>1579</v>
      </c>
      <c r="D45" s="97" t="s">
        <v>1530</v>
      </c>
    </row>
    <row r="46" spans="1:4" ht="38.25">
      <c r="A46" s="94" t="str">
        <f t="shared" si="0"/>
        <v xml:space="preserve">&lt;== WEEE Product Category.WEEE (Waste Electrical and Electronic Equipment) for recycling. Includes most products that have a plug or need a battery </v>
      </c>
      <c r="B46" s="97" t="s">
        <v>483</v>
      </c>
      <c r="C46" s="97" t="s">
        <v>250</v>
      </c>
      <c r="D46" s="97" t="s">
        <v>464</v>
      </c>
    </row>
    <row r="47" spans="1:4" ht="38.25">
      <c r="A47" s="94" t="str">
        <f t="shared" si="0"/>
        <v>&lt;== WEEE Product Device type.Indicative list of WEEE which falls within the categories of the above categories</v>
      </c>
      <c r="B47" s="97" t="s">
        <v>236</v>
      </c>
      <c r="C47" s="97" t="s">
        <v>906</v>
      </c>
      <c r="D47" s="97" t="s">
        <v>465</v>
      </c>
    </row>
    <row r="48" spans="1:4" ht="25.5">
      <c r="A48" s="94" t="str">
        <f t="shared" si="0"/>
        <v>&lt;== WEEE Weight (g): Enter the weight in grams including all electrical components</v>
      </c>
      <c r="B48" s="97" t="s">
        <v>1607</v>
      </c>
      <c r="C48" s="97" t="s">
        <v>487</v>
      </c>
      <c r="D48" s="97" t="s">
        <v>466</v>
      </c>
    </row>
    <row r="49" spans="1:4" ht="38.25">
      <c r="A49" s="94" t="str">
        <f t="shared" si="0"/>
        <v>&lt;== WEEE Registration Number.Registers of waste electrical and electronic equipment (WEEE) must provide their registration number</v>
      </c>
      <c r="B49" s="97" t="s">
        <v>237</v>
      </c>
      <c r="C49" s="97" t="s">
        <v>571</v>
      </c>
      <c r="D49" s="97" t="s">
        <v>467</v>
      </c>
    </row>
    <row r="50" spans="1:4" ht="51">
      <c r="A50" s="94" t="str">
        <f t="shared" si="0"/>
        <v>&lt;== PLEASE LIST ALL BATTERY INCLUDED (also those that are non-removable)
Battery Type: Select the battery type from the drop down list either Lead, Nickle or other</v>
      </c>
      <c r="B50" s="97" t="s">
        <v>641</v>
      </c>
      <c r="C50" s="97" t="s">
        <v>640</v>
      </c>
      <c r="D50" s="97" t="s">
        <v>642</v>
      </c>
    </row>
    <row r="51" spans="1:4" ht="25.5">
      <c r="A51" s="94" t="str">
        <f t="shared" si="0"/>
        <v>&lt;== Battery Size.Select the size from the drop down list indicated on the battery e.g. AA, D</v>
      </c>
      <c r="B51" s="97" t="s">
        <v>484</v>
      </c>
      <c r="C51" s="97" t="s">
        <v>251</v>
      </c>
      <c r="D51" s="97" t="s">
        <v>468</v>
      </c>
    </row>
    <row r="52" spans="1:4" ht="25.5">
      <c r="A52" s="94" t="str">
        <f t="shared" si="0"/>
        <v>&lt;== Battery Weight (g).single weight of all batteries supplied with the product in grams</v>
      </c>
      <c r="B52" s="97" t="s">
        <v>485</v>
      </c>
      <c r="C52" s="97" t="s">
        <v>252</v>
      </c>
      <c r="D52" s="97" t="s">
        <v>469</v>
      </c>
    </row>
    <row r="53" spans="1:4" ht="25.5">
      <c r="A53" s="94" t="str">
        <f t="shared" si="0"/>
        <v>&lt;== Battery Qty. State the number of batteries by type supplied with the product.</v>
      </c>
      <c r="B53" s="97" t="s">
        <v>1608</v>
      </c>
      <c r="C53" s="97" t="s">
        <v>1596</v>
      </c>
      <c r="D53" s="97" t="s">
        <v>470</v>
      </c>
    </row>
    <row r="54" spans="1:4" ht="38.25">
      <c r="A54" s="94" t="str">
        <f t="shared" si="0"/>
        <v>&lt;== Battery Registration Number.The Regulations require persons selling batteries to provide a registration number</v>
      </c>
      <c r="B54" s="97" t="s">
        <v>238</v>
      </c>
      <c r="C54" s="97" t="s">
        <v>572</v>
      </c>
      <c r="D54" s="97" t="s">
        <v>471</v>
      </c>
    </row>
    <row r="55" spans="1:4" ht="99" customHeight="1">
      <c r="A55" s="94" t="str">
        <f t="shared" si="0"/>
        <v>If one or more of the batteries / accumulators are a Lithium Type, the product may fall under The Transportation of Dangerous Goods. Please complete also the table below</v>
      </c>
      <c r="B55" s="97" t="s">
        <v>1609</v>
      </c>
      <c r="C55" s="97" t="s">
        <v>1479</v>
      </c>
      <c r="D55" s="97" t="s">
        <v>1480</v>
      </c>
    </row>
    <row r="56" spans="1:4" ht="114.75">
      <c r="A56" s="94" t="str">
        <f t="shared" si="0"/>
        <v xml:space="preserve">&lt;==Battery Type
Lithium Metal Batteries or cells: Non-rechargeable (primary) lithium metal or lithium alloy cells or batteries
Lithium Ion Batteries or cells = Rechargeable (secondary) lithium Ion cells or batteries
Lithium Polymer Batteries or cells = Rechargeable (secondary) polymer cells or batteries
</v>
      </c>
      <c r="B56" s="97" t="s">
        <v>781</v>
      </c>
      <c r="C56" s="97" t="s">
        <v>822</v>
      </c>
      <c r="D56" s="97" t="s">
        <v>821</v>
      </c>
    </row>
    <row r="57" spans="1:4" ht="148.5" customHeight="1">
      <c r="A57" s="94" t="str">
        <f t="shared" si="0"/>
        <v xml:space="preserve">&lt;==Enclosed Batteries
Enclosed = Batteries / cells contained in equipment
Inserted = Batteries / cells packed with equipment (separately in the same package) 
Single = Batteries and cells only without equipment, including battery chargers / power banks
</v>
      </c>
      <c r="B57" s="97" t="s">
        <v>705</v>
      </c>
      <c r="C57" s="97" t="s">
        <v>709</v>
      </c>
      <c r="D57" s="97" t="s">
        <v>706</v>
      </c>
    </row>
    <row r="58" spans="1:4" ht="148.5" customHeight="1">
      <c r="A58" s="94" t="str">
        <f t="shared" si="0"/>
        <v>&lt;==Weight
Lithium weight is the weight of lithium contained in the battery or cell and not the total weight of the battery or cell</v>
      </c>
      <c r="B58" s="97" t="s">
        <v>780</v>
      </c>
      <c r="C58" s="97" t="s">
        <v>782</v>
      </c>
      <c r="D58" s="97" t="s">
        <v>823</v>
      </c>
    </row>
    <row r="59" spans="1:4" ht="25.5">
      <c r="A59" s="94" t="str">
        <f t="shared" si="0"/>
        <v>&lt;== Type of Expiry (Expiry date or PAO).Does the product have n/a expiry date or a PAO symbol?</v>
      </c>
      <c r="B59" s="97" t="s">
        <v>486</v>
      </c>
      <c r="C59" s="97" t="s">
        <v>253</v>
      </c>
      <c r="D59" s="97" t="s">
        <v>472</v>
      </c>
    </row>
    <row r="60" spans="1:4" ht="38.25">
      <c r="A60" s="94" t="str">
        <f t="shared" si="0"/>
        <v>&lt;== Flash Point (Celsius).This will be shown on the MSDS (Material Safety Data Sheets) please insert flash point</v>
      </c>
      <c r="B60" s="97" t="s">
        <v>239</v>
      </c>
      <c r="C60" s="97" t="s">
        <v>573</v>
      </c>
      <c r="D60" s="97" t="s">
        <v>473</v>
      </c>
    </row>
    <row r="61" spans="1:4" ht="76.5">
      <c r="A61" s="94" t="str">
        <f t="shared" si="0"/>
        <v>&lt;== Waste Components:State all waste components separately by QVC SKN (average weight for 1 piece). Specify all forms of packaging, this should include such things as fill material &amp; direct product packaging such as the container that a face cream is held within.</v>
      </c>
      <c r="B61" s="97" t="s">
        <v>650</v>
      </c>
      <c r="C61" s="97" t="s">
        <v>653</v>
      </c>
      <c r="D61" s="97" t="s">
        <v>651</v>
      </c>
    </row>
    <row r="62" spans="1:4">
      <c r="A62" s="94" t="str">
        <f t="shared" si="0"/>
        <v>&lt;== Gross Weight (g)= Product + Packaging (g)</v>
      </c>
      <c r="B62" s="97" t="s">
        <v>240</v>
      </c>
      <c r="C62" s="97" t="s">
        <v>490</v>
      </c>
      <c r="D62" s="97" t="s">
        <v>474</v>
      </c>
    </row>
    <row r="63" spans="1:4" ht="38.25">
      <c r="A63" s="94" t="str">
        <f t="shared" si="0"/>
        <v>&lt;== Qty per Master Carton: Where you are providing variants where dimensions and weights may differ, please list these individually</v>
      </c>
      <c r="B63" s="97" t="s">
        <v>584</v>
      </c>
      <c r="C63" s="97" t="s">
        <v>258</v>
      </c>
      <c r="D63" s="97" t="s">
        <v>585</v>
      </c>
    </row>
    <row r="64" spans="1:4">
      <c r="A64" s="94" t="str">
        <f t="shared" si="0"/>
        <v>Capacity: Wh Calculator (from Voltage and mAh)</v>
      </c>
      <c r="B64" s="97" t="s">
        <v>1500</v>
      </c>
      <c r="C64" s="97" t="s">
        <v>1581</v>
      </c>
      <c r="D64" s="97" t="s">
        <v>1536</v>
      </c>
    </row>
    <row r="65" spans="1:4" ht="38.25">
      <c r="A65" s="94" t="str">
        <f t="shared" si="0"/>
        <v>Formula is (mAh)*(V)/1000 = (Wh). For example, if you have a 300mAh battery rated at 5V, the power is 300mAh * 5V / 1000 = 1.5Wh.</v>
      </c>
      <c r="B65" s="97" t="s">
        <v>1534</v>
      </c>
      <c r="C65" s="97" t="s">
        <v>1582</v>
      </c>
      <c r="D65" s="97" t="s">
        <v>1535</v>
      </c>
    </row>
    <row r="66" spans="1:4">
      <c r="A66" s="93" t="s">
        <v>242</v>
      </c>
      <c r="B66" s="96"/>
      <c r="C66" s="96"/>
      <c r="D66" s="96"/>
    </row>
    <row r="67" spans="1:4" ht="63.75">
      <c r="A67" s="94" t="str">
        <f t="shared" si="0"/>
        <v>&lt;==  Please select the Category and Sub Category applicable to the Product you are supplying QVC. Correct selection will ensure all Mandatory Information QVC needs is then highlighted for completion on this Product Spec Card</v>
      </c>
      <c r="B67" s="97" t="s">
        <v>254</v>
      </c>
      <c r="C67" s="97" t="s">
        <v>256</v>
      </c>
      <c r="D67" s="97" t="s">
        <v>448</v>
      </c>
    </row>
    <row r="68" spans="1:4" ht="25.5">
      <c r="A68" s="94" t="str">
        <f t="shared" ref="A68:A78" si="2">IF($A$2=$B$2,B68,IF($A$2=$C$2,C68,IF($A$2=$D$2,D68)))</f>
        <v>&lt;== Please follow instruction and fill in all applicable fields in the sheet requested</v>
      </c>
      <c r="B68" s="97" t="s">
        <v>243</v>
      </c>
      <c r="C68" s="97" t="s">
        <v>257</v>
      </c>
      <c r="D68" s="97" t="s">
        <v>475</v>
      </c>
    </row>
    <row r="69" spans="1:4" ht="153">
      <c r="A69" s="94" t="str">
        <f t="shared" si="2"/>
        <v>All fields will require mandatory completion if applicable to the product. Correct information should be put in or chosen from the drop down menu. 
The information collected in the Product Specification Card supplies most of QVCs customer facing product information. Any incorrect, false or misleading information given may have a negative effect on product sales.
If you have any queries on how this document requires to be completed please liaise with the QVC Quality Assurance Team.</v>
      </c>
      <c r="B69" s="97" t="s">
        <v>1385</v>
      </c>
      <c r="C69" s="97" t="s">
        <v>1384</v>
      </c>
      <c r="D69" s="97" t="s">
        <v>1436</v>
      </c>
    </row>
    <row r="70" spans="1:4" ht="63.75">
      <c r="A70" s="94" t="str">
        <f t="shared" si="2"/>
        <v>&lt;== DATE/VERSION: Please insert date of completion and version.
If you are preparing and updated version, please insert update1, update2, … and indicate in the box below the reason for updates</v>
      </c>
      <c r="B70" s="97" t="s">
        <v>586</v>
      </c>
      <c r="C70" s="97" t="s">
        <v>617</v>
      </c>
      <c r="D70" s="97" t="s">
        <v>587</v>
      </c>
    </row>
    <row r="71" spans="1:4" ht="38.25">
      <c r="A71" s="94" t="str">
        <f t="shared" si="2"/>
        <v xml:space="preserve">&lt;== You will find this icon in each each session of the spec card, you can use the home icon to come back to this starting page </v>
      </c>
      <c r="B71" s="97" t="s">
        <v>588</v>
      </c>
      <c r="C71" s="97" t="s">
        <v>259</v>
      </c>
      <c r="D71" s="97" t="s">
        <v>589</v>
      </c>
    </row>
    <row r="72" spans="1:4" ht="51">
      <c r="A72" s="94" t="str">
        <f t="shared" si="2"/>
        <v>&lt;== QVC market and Language: Please select the QVC market you are supplying to. The selection will determine the language of the form titles and allow an easier communication and access to information.</v>
      </c>
      <c r="B72" s="97" t="s">
        <v>491</v>
      </c>
      <c r="C72" s="97" t="s">
        <v>574</v>
      </c>
      <c r="D72" s="97" t="s">
        <v>476</v>
      </c>
    </row>
    <row r="73" spans="1:4" ht="25.5">
      <c r="A73" s="94" t="str">
        <f t="shared" si="2"/>
        <v>To be completed by vendor. If not applicable for the specific item, please enter n/a.</v>
      </c>
      <c r="B73" s="97" t="s">
        <v>1437</v>
      </c>
      <c r="C73" s="97" t="s">
        <v>1438</v>
      </c>
      <c r="D73" s="97" t="s">
        <v>612</v>
      </c>
    </row>
    <row r="74" spans="1:4">
      <c r="A74" s="94" t="str">
        <f t="shared" si="2"/>
        <v>Vendor to select from drop down box</v>
      </c>
      <c r="B74" s="97" t="s">
        <v>219</v>
      </c>
      <c r="C74" s="97" t="s">
        <v>260</v>
      </c>
      <c r="D74" s="97" t="s">
        <v>477</v>
      </c>
    </row>
    <row r="75" spans="1:4">
      <c r="A75" s="94" t="str">
        <f t="shared" si="2"/>
        <v>Not required for this product type</v>
      </c>
      <c r="B75" s="97" t="s">
        <v>218</v>
      </c>
      <c r="C75" s="97" t="s">
        <v>261</v>
      </c>
      <c r="D75" s="97" t="s">
        <v>478</v>
      </c>
    </row>
    <row r="76" spans="1:4">
      <c r="A76" s="94" t="str">
        <f t="shared" si="2"/>
        <v>Key</v>
      </c>
      <c r="B76" s="97" t="s">
        <v>217</v>
      </c>
      <c r="C76" s="97" t="s">
        <v>262</v>
      </c>
      <c r="D76" s="97" t="s">
        <v>479</v>
      </c>
    </row>
    <row r="77" spans="1:4" ht="61.5" customHeight="1">
      <c r="A77" s="94" t="str">
        <f t="shared" si="2"/>
        <v>&lt;== SHEETS (TAB) TO BE COMPLETED: Please follow the instruction in the pink field and fill in all applicable tabs in the sheet requested.</v>
      </c>
      <c r="B77" s="97" t="s">
        <v>455</v>
      </c>
      <c r="C77" s="97" t="s">
        <v>450</v>
      </c>
      <c r="D77" s="97" t="s">
        <v>449</v>
      </c>
    </row>
    <row r="78" spans="1:4">
      <c r="A78" s="94" t="str">
        <f t="shared" si="2"/>
        <v>Please specify reason for update</v>
      </c>
      <c r="B78" s="97" t="s">
        <v>601</v>
      </c>
      <c r="C78" s="97" t="s">
        <v>600</v>
      </c>
      <c r="D78" s="97"/>
    </row>
    <row r="79" spans="1:4">
      <c r="A79" s="93" t="s">
        <v>492</v>
      </c>
      <c r="B79" s="96"/>
      <c r="C79" s="96"/>
      <c r="D79" s="96"/>
    </row>
    <row r="80" spans="1:4" ht="25.5">
      <c r="A80" s="94" t="str">
        <f t="shared" ref="A80:A99" si="3">IF($A$2=$B$2,B80,IF($A$2=$C$2,C80,IF($A$2=$D$2,D80)))</f>
        <v>in case of kit or presence of different components please use the table at the end of this section</v>
      </c>
      <c r="B80" s="97" t="s">
        <v>1481</v>
      </c>
      <c r="C80" s="97" t="s">
        <v>1482</v>
      </c>
      <c r="D80" s="97" t="s">
        <v>1483</v>
      </c>
    </row>
    <row r="81" spans="1:4" ht="89.25">
      <c r="A81" s="94" t="str">
        <f t="shared" si="3"/>
        <v xml:space="preserve">&lt;== Fiber composition textile: please state all fiber composition for each material/fabric available on the article,  according to the care and composition label that will be sewn on the product.  Follow the European/local legal requirements, no abbreviations, fibers in decreasing order, only allowed fiber names and not commercial … </v>
      </c>
      <c r="B81" s="97" t="s">
        <v>1610</v>
      </c>
      <c r="C81" s="97" t="s">
        <v>575</v>
      </c>
      <c r="D81" s="97" t="s">
        <v>493</v>
      </c>
    </row>
    <row r="82" spans="1:4" ht="38.25">
      <c r="A82" s="94" t="str">
        <f t="shared" si="3"/>
        <v xml:space="preserve">&lt;== Care Instructions: please select the correct care instruction according to the care and composition label that will be sewn on the product. </v>
      </c>
      <c r="B82" s="97" t="s">
        <v>1611</v>
      </c>
      <c r="C82" s="97" t="s">
        <v>576</v>
      </c>
      <c r="D82" s="97" t="s">
        <v>494</v>
      </c>
    </row>
    <row r="83" spans="1:4" ht="51">
      <c r="A83" s="94" t="str">
        <f t="shared" si="3"/>
        <v>&lt;== Additional Care Instruction: : Only if applicable for the product: please state additional care instructions according to the care and composition label that will be sewn on the product label</v>
      </c>
      <c r="B83" s="97" t="s">
        <v>1612</v>
      </c>
      <c r="C83" s="97" t="s">
        <v>577</v>
      </c>
      <c r="D83" s="97" t="s">
        <v>495</v>
      </c>
    </row>
    <row r="84" spans="1:4" ht="76.5">
      <c r="A84" s="94" t="str">
        <f t="shared" si="3"/>
        <v>&lt;== Footwear: Material Composition: please select and state the material for each part of the shoe according to the Pictogram that will  be insert on each Product .The pictogram in the shoe must consist of the symbols for the shoe parts and for the materials according to the legal regulation</v>
      </c>
      <c r="B84" s="97" t="s">
        <v>1613</v>
      </c>
      <c r="C84" s="97" t="s">
        <v>578</v>
      </c>
      <c r="D84" s="97" t="s">
        <v>496</v>
      </c>
    </row>
    <row r="85" spans="1:4" ht="25.5">
      <c r="A85" s="94" t="str">
        <f t="shared" si="3"/>
        <v>&lt;== Material Composition: please State material by component</v>
      </c>
      <c r="B85" s="97" t="s">
        <v>549</v>
      </c>
      <c r="C85" s="97" t="s">
        <v>550</v>
      </c>
      <c r="D85" s="97" t="s">
        <v>546</v>
      </c>
    </row>
    <row r="86" spans="1:4">
      <c r="A86" s="93" t="s">
        <v>497</v>
      </c>
      <c r="B86" s="96"/>
      <c r="C86" s="96"/>
      <c r="D86" s="96"/>
    </row>
    <row r="87" spans="1:4" ht="255">
      <c r="A87" s="94" t="str">
        <f t="shared" si="3"/>
        <v>&lt;== The GTIN (Global Trade Item Number) colloquially known as EAN, allows a worldwide product Identification.
The allocation is conducted by the GS1 – organisation of each country.
Several different types of ID numbers are considered to be a GTIN. 
Use the “GTIN NUMBER” column to submit any of the following types of numbers: 
• UPC (in North America/GTIN-12): 12-digit number (convert 8-digit UPC-E codes to 12-digit codes)
• EAN (in Europe/GTIN-13): 13-digit number
• JAN (in Japan/GTIN-13): 8- or 13-digit number
• ISBN (for books): 13-digit number (convert ISBN-10 to ISBN-13). If you have both, include only the 13-digit number. Please do not include the dashes.
-- UPC and JAN will be automatically converted into 13 digits by adding "0"--</v>
      </c>
      <c r="B87" s="97" t="s">
        <v>2304</v>
      </c>
      <c r="C87" s="97" t="s">
        <v>2305</v>
      </c>
      <c r="D87" s="97" t="s">
        <v>2306</v>
      </c>
    </row>
    <row r="88" spans="1:4" ht="38.25">
      <c r="A88" s="94" t="str">
        <f t="shared" si="3"/>
        <v>Please advise for every specific detail, if it applies to the product (yes/no). If yes, please specify the material/type/source.</v>
      </c>
      <c r="B88" s="97" t="s">
        <v>1431</v>
      </c>
      <c r="C88" s="97" t="s">
        <v>1525</v>
      </c>
      <c r="D88" s="97" t="s">
        <v>1524</v>
      </c>
    </row>
    <row r="89" spans="1:4" ht="63.75">
      <c r="A89" s="94" t="str">
        <f t="shared" si="3"/>
        <v>Please confirm the product Country of Origin (country of manufacture) for each component within the set and use a separate column for each component: this detail is essential for customs clearance procedures</v>
      </c>
      <c r="B89" s="97" t="s">
        <v>788</v>
      </c>
      <c r="C89" s="97" t="s">
        <v>789</v>
      </c>
      <c r="D89" s="97" t="s">
        <v>790</v>
      </c>
    </row>
    <row r="90" spans="1:4" ht="51">
      <c r="A90" s="94" t="str">
        <f t="shared" si="3"/>
        <v>Please confirm the Customs Tariff (intrastat commodity code) for each component within the set and use a separate column for each component: this detail is essential for customs clearance procedures</v>
      </c>
      <c r="B90" s="97" t="s">
        <v>791</v>
      </c>
      <c r="C90" s="97" t="s">
        <v>792</v>
      </c>
      <c r="D90" s="97" t="s">
        <v>793</v>
      </c>
    </row>
    <row r="91" spans="1:4" ht="102">
      <c r="A91" s="94" t="str">
        <f t="shared" si="3"/>
        <v>Please indicate product composition e.g. powder or cream based cosmetics or material used e.g. bags made of synthetics (for customs purposes) and please ensure this is shown for each component within the set and they have separate columns for each component. Not applicable for textiles.
For textiles please enter Material Composition on QA tab only</v>
      </c>
      <c r="B91" s="97" t="s">
        <v>2121</v>
      </c>
      <c r="C91" s="97" t="s">
        <v>2122</v>
      </c>
      <c r="D91" s="97" t="s">
        <v>2149</v>
      </c>
    </row>
    <row r="92" spans="1:4" ht="25.5">
      <c r="A92" s="94" t="str">
        <f t="shared" si="3"/>
        <v>please enter Material Composition on "Quality Assurance" tab only</v>
      </c>
      <c r="B92" s="97" t="s">
        <v>2153</v>
      </c>
      <c r="C92" s="97" t="s">
        <v>2123</v>
      </c>
      <c r="D92" s="97" t="s">
        <v>2152</v>
      </c>
    </row>
    <row r="93" spans="1:4" ht="76.5">
      <c r="A93" s="94" t="str">
        <f t="shared" si="3"/>
        <v>If the attributes vary between components please use a separate column for each component and specify the name of the item at the top of each column used. This is particularly useful for beauty categories e.g. eye, lip, manicure and pedicure preparations as well as powder based beauty products etc.    </v>
      </c>
      <c r="B93" s="97" t="s">
        <v>795</v>
      </c>
      <c r="C93" s="97" t="s">
        <v>805</v>
      </c>
      <c r="D93" s="97" t="s">
        <v>796</v>
      </c>
    </row>
    <row r="94" spans="1:4" ht="51">
      <c r="A94" s="94" t="str">
        <f t="shared" si="3"/>
        <v xml:space="preserve">Please confirm the product Country of Origin (country of manufacture): this detail is essential for customs clearance procedures (see attributes for sets) </v>
      </c>
      <c r="B94" s="97" t="s">
        <v>797</v>
      </c>
      <c r="C94" s="97" t="s">
        <v>798</v>
      </c>
      <c r="D94" s="97" t="s">
        <v>799</v>
      </c>
    </row>
    <row r="95" spans="1:4" ht="63.75">
      <c r="A95" s="94" t="str">
        <f t="shared" si="3"/>
        <v xml:space="preserve">- Please confirm the Customs Tariff (intrastat commodity code): this classification number is assigned based on the product description and is essential to customs clearance procedures (see attributes for sets) </v>
      </c>
      <c r="B95" s="97" t="s">
        <v>1614</v>
      </c>
      <c r="C95" s="97" t="s">
        <v>800</v>
      </c>
      <c r="D95" s="97" t="s">
        <v>801</v>
      </c>
    </row>
    <row r="96" spans="1:4" ht="38.25">
      <c r="A96" s="94" t="str">
        <f t="shared" si="3"/>
        <v>Please indicate Textile Construction: this information for textile items (main part) is required for customs clearance procedures</v>
      </c>
      <c r="B96" s="97" t="s">
        <v>802</v>
      </c>
      <c r="C96" s="97" t="s">
        <v>803</v>
      </c>
      <c r="D96" s="97" t="s">
        <v>804</v>
      </c>
    </row>
    <row r="97" spans="1:4" ht="89.25">
      <c r="A97" s="94" t="str">
        <f t="shared" si="3"/>
        <v xml:space="preserve">&lt;== Offered Styles
Please specify all the different options offered with this item: Sizes, Colour, Options...
Details of individual items within a kit or set, this could apply to Beauty, Homewares and Homestyle. On Fashion this could be a size option.
</v>
      </c>
      <c r="B97" s="97" t="s">
        <v>453</v>
      </c>
      <c r="C97" s="97" t="s">
        <v>1570</v>
      </c>
      <c r="D97" s="97" t="s">
        <v>611</v>
      </c>
    </row>
    <row r="98" spans="1:4" ht="25.5">
      <c r="A98" s="94" t="str">
        <f t="shared" si="3"/>
        <v>Note this regulation only applies to articles consigned from Hong Kong or China ==&gt;</v>
      </c>
      <c r="B98" s="97" t="s">
        <v>1507</v>
      </c>
      <c r="C98" s="97" t="s">
        <v>1508</v>
      </c>
      <c r="D98" s="97" t="s">
        <v>1543</v>
      </c>
    </row>
    <row r="99" spans="1:4" ht="153">
      <c r="A99" s="94" t="str">
        <f t="shared" si="3"/>
        <v xml:space="preserve">•	For POLYAMIDE product e.g. Nylon, primary aromatic amines consigned from Hong Kong or China and intended to come into contact with food, must not be released in a detectable quantity (the detection quantity is 0.01mg/kg) – please state the quantity in mg
•	For MELAMINE product, formaldehyde and intended to come into contact with food, should not be released at a quantity exceeding 15mg/kg – please state the quantity in mg
</v>
      </c>
      <c r="B99" s="97" t="s">
        <v>1506</v>
      </c>
      <c r="C99" s="97" t="s">
        <v>1572</v>
      </c>
      <c r="D99" s="97" t="s">
        <v>1509</v>
      </c>
    </row>
    <row r="100" spans="1:4" ht="76.5">
      <c r="A100" s="94" t="str">
        <f t="shared" ref="A100:A104" si="4">IF($A$2=$B$2,B100,IF($A$2=$C$2,C100,IF($A$2=$D$2,D100)))</f>
        <v>Please insert photos to provide all relevant item details. Use the headings or individually name the inserted photo. In the case of sets, use the spaces to insert the photos of each component when the overall photos of the article do not allow the correct identification of all the components.</v>
      </c>
      <c r="B100" s="97" t="s">
        <v>1978</v>
      </c>
      <c r="C100" s="97" t="s">
        <v>1982</v>
      </c>
      <c r="D100" s="120" t="s">
        <v>1979</v>
      </c>
    </row>
    <row r="101" spans="1:4" ht="25.5">
      <c r="A101" s="94" t="str">
        <f t="shared" si="4"/>
        <v>Minimum requirement for photos (this may vary based on product group):</v>
      </c>
      <c r="B101" s="97" t="s">
        <v>1980</v>
      </c>
      <c r="C101" s="120" t="s">
        <v>1983</v>
      </c>
      <c r="D101" s="120" t="s">
        <v>1981</v>
      </c>
    </row>
    <row r="102" spans="1:4" ht="63.75">
      <c r="A102" s="94" t="str">
        <f t="shared" si="4"/>
        <v xml:space="preserve">Dear vendor, the chart below is applicable for UK and ITALY only. 
For QVC GERMANY please submit a SEPARATE FILE including all relevant measurement sections.
</v>
      </c>
      <c r="B102" s="136" t="s">
        <v>2115</v>
      </c>
      <c r="C102" s="137" t="s">
        <v>2117</v>
      </c>
      <c r="D102" s="137" t="s">
        <v>2116</v>
      </c>
    </row>
    <row r="103" spans="1:4" ht="280.5">
      <c r="A103" s="94" t="str">
        <f t="shared" si="4"/>
        <v xml:space="preserve">The measurements provided below, will be used for QVC web product description as well as inspection material for QVC QC/PSFGA audit of goods. Please make sure measurements are correct with production that will be delivered to QVC and that are within the tolerance specified in QA Vendor Manual. 
The point of measurements are just suggestions, please provide relevant measurements accordingly to QVC guidelines by editing the fields (texts are editable). Please specify how measurements are taken by selecting “circumference” or “flat” type of measurement and provide indication on how the measurements must be taken (e.g. “2 inches under armhole”).
Please title each column with all the sizes offered for the item so that all measurements for points of measurement and sizes are provided.
Please specify the unit of measurement in the upper table. The lower table contains calculated cells that will transform measurement from cm to inches and vice versa accordingly with the unit of measurement specified.    </v>
      </c>
      <c r="B103" s="121" t="s">
        <v>2147</v>
      </c>
      <c r="C103" s="121" t="s">
        <v>2148</v>
      </c>
      <c r="D103" s="121"/>
    </row>
    <row r="104" spans="1:4">
      <c r="A104" s="94">
        <f t="shared" si="4"/>
        <v>0</v>
      </c>
    </row>
  </sheetData>
  <hyperlinks>
    <hyperlink ref="B36" r:id="rId1" xr:uid="{40C4E6E9-50A8-4673-90F9-0630517FC6C6}"/>
    <hyperlink ref="C36" r:id="rId2" xr:uid="{DEDD34BB-DD1F-446A-8500-0234D91BB4CB}"/>
    <hyperlink ref="D36" r:id="rId3" xr:uid="{65E7A50C-F775-49E0-ACDE-D800CCC758C5}"/>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CCD-CB4F-4C12-96B9-07CD98EE0246}">
  <dimension ref="A1:F5"/>
  <sheetViews>
    <sheetView workbookViewId="0"/>
  </sheetViews>
  <sheetFormatPr defaultRowHeight="15"/>
  <cols>
    <col min="1" max="1" width="49.5703125" customWidth="1"/>
    <col min="2" max="2" width="54.7109375" style="50" customWidth="1"/>
    <col min="3" max="6" width="53.140625" customWidth="1"/>
  </cols>
  <sheetData>
    <row r="1" spans="1:6">
      <c r="A1" t="s">
        <v>284</v>
      </c>
      <c r="B1" s="48" t="str">
        <f>'VENDOR INFORMATION'!$I$13</f>
        <v>English (default)</v>
      </c>
      <c r="C1" s="11" t="str">
        <f>'VENDOR INFORMATION'!B13</f>
        <v>Italy</v>
      </c>
      <c r="D1" s="11" t="s">
        <v>230</v>
      </c>
      <c r="E1" s="11" t="s">
        <v>231</v>
      </c>
      <c r="F1" s="11" t="s">
        <v>232</v>
      </c>
    </row>
    <row r="2" spans="1:6" s="41" customFormat="1" ht="120">
      <c r="A2" s="38" t="str">
        <f>'drop down choices'!CQ4</f>
        <v>Distributor_Retailer</v>
      </c>
      <c r="B2" s="49" t="str">
        <f>IF($C$1="UK",C2,IF(B$1=D$1,D2,IF(B$1=E$1,E2,IF(B$1=F$1,F2,))))</f>
        <v>Distributor: any natural or legal person in the supply chain, other than the manufacturer or the importer, who makes a product available on the market. 
The distributor does not assume the full legal responsibility of a product but verifies that the product bears the required conformity marking, that it is correctly labeled and accompanied by the required documents and by instructions and safety information issued at least in the local language of the market where the product is sold within.</v>
      </c>
      <c r="C2" s="42" t="s">
        <v>1304</v>
      </c>
      <c r="D2" s="42" t="s">
        <v>1304</v>
      </c>
      <c r="E2" s="43" t="s">
        <v>1616</v>
      </c>
      <c r="F2" s="43" t="s">
        <v>2113</v>
      </c>
    </row>
    <row r="3" spans="1:6" s="41" customFormat="1" ht="336">
      <c r="A3" s="38" t="str">
        <f>'drop down choices'!CQ5</f>
        <v>Importer (third party EU representative available)</v>
      </c>
      <c r="B3" s="49" t="str">
        <f t="shared" ref="B3:B5" si="0">IF($C$1="UK",C3,IF(B$1=D$1,D3,IF(B$1=E$1,E3,IF(B$1=F$1,F3,))))</f>
        <v>Importer: any natural or legal person established within the Community who places a product from a third country on the Community market.
EU representative: any natural or legal person established within the Community who has received a written mandate from a manufacturer established outside the Community to act on his behalf in relation to specified tasks.
Appointment possible for CE marked products ("EU Authorized Representative") and for chemicals ("Only Representative"); mandatory for medical devices.
The liability is up to the EU third party representative. The importer verifies that manufacturer and EU representative have correctly implemented the respective tasks and that the product complies with the applicable requirements.</v>
      </c>
      <c r="C3" s="39" t="s">
        <v>2273</v>
      </c>
      <c r="D3" s="39" t="s">
        <v>1306</v>
      </c>
      <c r="E3" s="40" t="s">
        <v>1617</v>
      </c>
      <c r="F3" s="40" t="s">
        <v>2114</v>
      </c>
    </row>
    <row r="4" spans="1:6" s="41" customFormat="1" ht="336">
      <c r="A4" s="38" t="str">
        <f>'drop down choices'!CQ6</f>
        <v>Importer (third party EU representative NOT available)</v>
      </c>
      <c r="B4" s="49" t="str">
        <f t="shared" si="0"/>
        <v>Importer: any natural or legal person established within the Community who places a product from a third country on the Community market.
EU representative: any natural or legal person established within the Community who has received a written mandate from a manufacturer established outside the Community to act on his behalf in relation to specified tasks.
The liability is up to the importer who acts on manufacturer's behalf in the EU market implementing all the relevant actions when necessary (e.g. notifications, registrations, ...).
The importer holds the full set of documents demonstrating the product's compliance (e.g. certificates, test reports,...) and makes available the techical file (CE marked products) within 5 working days since a request of the Authorities.</v>
      </c>
      <c r="C4" s="42" t="s">
        <v>2274</v>
      </c>
      <c r="D4" s="42" t="s">
        <v>1307</v>
      </c>
      <c r="E4" s="43" t="s">
        <v>1618</v>
      </c>
      <c r="F4" s="43" t="s">
        <v>2151</v>
      </c>
    </row>
    <row r="5" spans="1:6" s="41" customFormat="1" ht="48">
      <c r="A5" s="38" t="str">
        <f>'drop down choices'!CQ7</f>
        <v>Manufacturer</v>
      </c>
      <c r="B5" s="49" t="str">
        <f t="shared" si="0"/>
        <v>Manufacturer: any natural or legal person who manufactures a product or has a product designed or manufactured and markets that product under his name or trademark.</v>
      </c>
      <c r="C5" s="39" t="s">
        <v>1305</v>
      </c>
      <c r="D5" s="39" t="s">
        <v>1305</v>
      </c>
      <c r="E5" s="40" t="s">
        <v>1615</v>
      </c>
      <c r="F5" s="40" t="s">
        <v>2112</v>
      </c>
    </row>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32F7-AE24-4C8F-BB81-637AE6CFD823}">
  <dimension ref="A1:U143"/>
  <sheetViews>
    <sheetView workbookViewId="0"/>
  </sheetViews>
  <sheetFormatPr defaultRowHeight="15"/>
  <cols>
    <col min="1" max="1" width="33.7109375" customWidth="1"/>
    <col min="2" max="2" width="17.28515625" customWidth="1"/>
    <col min="3" max="3" width="37.42578125" customWidth="1"/>
    <col min="4" max="4" width="16" customWidth="1"/>
    <col min="5" max="5" width="3.5703125" customWidth="1"/>
    <col min="6" max="6" width="22.28515625" customWidth="1"/>
    <col min="7" max="7" width="19.28515625" customWidth="1"/>
    <col min="8" max="8" width="9.28515625" bestFit="1" customWidth="1"/>
    <col min="9" max="9" width="9.42578125" bestFit="1" customWidth="1"/>
    <col min="10" max="10" width="21.42578125" customWidth="1"/>
    <col min="11" max="11" width="9.28515625" bestFit="1" customWidth="1"/>
    <col min="12" max="12" width="9.5703125" bestFit="1" customWidth="1"/>
    <col min="13" max="13" width="9.140625" bestFit="1" customWidth="1"/>
    <col min="14" max="14" width="23.28515625" bestFit="1" customWidth="1"/>
    <col min="15" max="17" width="12.140625" customWidth="1"/>
  </cols>
  <sheetData>
    <row r="1" spans="1:21" ht="15.75" thickBot="1">
      <c r="A1" t="s">
        <v>1303</v>
      </c>
      <c r="F1" s="22" t="str">
        <f>'VENDOR INFORMATION'!$I$13</f>
        <v>English (default)</v>
      </c>
      <c r="G1" s="11" t="s">
        <v>230</v>
      </c>
      <c r="H1" s="11" t="s">
        <v>231</v>
      </c>
      <c r="I1" s="11" t="s">
        <v>232</v>
      </c>
      <c r="J1" s="22" t="str">
        <f>'VENDOR INFORMATION'!$I$13</f>
        <v>English (default)</v>
      </c>
      <c r="K1" s="11" t="s">
        <v>230</v>
      </c>
      <c r="L1" s="11" t="s">
        <v>231</v>
      </c>
      <c r="M1" s="11" t="s">
        <v>232</v>
      </c>
      <c r="N1" s="22" t="str">
        <f>'VENDOR INFORMATION'!$I$13</f>
        <v>English (default)</v>
      </c>
      <c r="O1" s="11" t="s">
        <v>230</v>
      </c>
      <c r="P1" s="11" t="s">
        <v>231</v>
      </c>
      <c r="Q1" s="11" t="s">
        <v>232</v>
      </c>
      <c r="R1" s="22" t="s">
        <v>230</v>
      </c>
      <c r="S1" s="11" t="s">
        <v>230</v>
      </c>
      <c r="T1" s="11" t="s">
        <v>231</v>
      </c>
      <c r="U1" s="11" t="s">
        <v>232</v>
      </c>
    </row>
    <row r="2" spans="1:21" ht="15.75" thickBot="1">
      <c r="A2" t="str">
        <f>F3</f>
        <v>Apparel</v>
      </c>
      <c r="B2" t="s">
        <v>1302</v>
      </c>
      <c r="C2" t="s">
        <v>1303</v>
      </c>
      <c r="D2" s="47" t="str">
        <f>'PRODUCT INFORMATION'!J3</f>
        <v>select</v>
      </c>
      <c r="F2" s="32" t="str">
        <f>F16</f>
        <v>Apparel</v>
      </c>
      <c r="G2" s="32" t="str">
        <f t="shared" ref="G2:Q2" si="0">G16</f>
        <v>Apparel</v>
      </c>
      <c r="H2" s="32" t="str">
        <f t="shared" si="0"/>
        <v>Abbigliamento</v>
      </c>
      <c r="I2" s="32" t="str">
        <f t="shared" si="0"/>
        <v>Bekleidung</v>
      </c>
      <c r="J2" s="32" t="str">
        <f t="shared" si="0"/>
        <v>Intimate</v>
      </c>
      <c r="K2" s="32" t="str">
        <f t="shared" si="0"/>
        <v>Intimate</v>
      </c>
      <c r="L2" s="32" t="str">
        <f t="shared" si="0"/>
        <v>Intimo</v>
      </c>
      <c r="M2" s="32" t="str">
        <f t="shared" si="0"/>
        <v>Wäsche</v>
      </c>
      <c r="N2" s="32" t="str">
        <f t="shared" si="0"/>
        <v>Home Textile</v>
      </c>
      <c r="O2" s="32" t="str">
        <f t="shared" si="0"/>
        <v>Home Textile</v>
      </c>
      <c r="P2" s="32" t="str">
        <f t="shared" si="0"/>
        <v>Tessile Casa</v>
      </c>
      <c r="Q2" s="32" t="str">
        <f t="shared" si="0"/>
        <v>Heimtextilien</v>
      </c>
      <c r="R2" s="32">
        <f t="shared" ref="R2:U2" si="1">R16</f>
        <v>0</v>
      </c>
      <c r="S2" s="32">
        <f t="shared" si="1"/>
        <v>0</v>
      </c>
      <c r="T2" s="32">
        <f t="shared" si="1"/>
        <v>0</v>
      </c>
      <c r="U2" s="32">
        <f t="shared" si="1"/>
        <v>0</v>
      </c>
    </row>
    <row r="3" spans="1:21">
      <c r="A3" t="str">
        <f>F4</f>
        <v>Fashion Accessories</v>
      </c>
      <c r="B3" t="s">
        <v>284</v>
      </c>
      <c r="C3" t="s">
        <v>284</v>
      </c>
      <c r="F3" s="32" t="str">
        <f t="shared" ref="F3:Q3" si="2">F17</f>
        <v>Apparel</v>
      </c>
      <c r="G3" s="32" t="str">
        <f t="shared" si="2"/>
        <v>Apparel</v>
      </c>
      <c r="H3" s="32" t="str">
        <f t="shared" si="2"/>
        <v>Abbigliamento</v>
      </c>
      <c r="I3" s="32" t="str">
        <f t="shared" si="2"/>
        <v>Bekleidung</v>
      </c>
      <c r="J3" s="32" t="str">
        <f t="shared" si="2"/>
        <v>Bra</v>
      </c>
      <c r="K3" s="32" t="str">
        <f t="shared" si="2"/>
        <v>Bra</v>
      </c>
      <c r="L3" s="32" t="str">
        <f t="shared" si="2"/>
        <v xml:space="preserve">Reggiseni </v>
      </c>
      <c r="M3" s="32" t="str">
        <f t="shared" si="2"/>
        <v>Büstenhalter (BH)</v>
      </c>
      <c r="N3" s="32" t="str">
        <f t="shared" si="2"/>
        <v>Carpets, doormats, bathmats</v>
      </c>
      <c r="O3" s="32" t="str">
        <f t="shared" si="2"/>
        <v>Carpets, doormats, bathmats</v>
      </c>
      <c r="P3" s="32" t="str">
        <f t="shared" si="2"/>
        <v>Tappeti, zerbini, tappetini da bagno</v>
      </c>
      <c r="Q3" s="32" t="str">
        <f t="shared" si="2"/>
        <v>Teppiche, Fuß- und Badematten</v>
      </c>
      <c r="R3" s="32" t="str">
        <f t="shared" ref="R3:U3" si="3">R17</f>
        <v>Footwear</v>
      </c>
      <c r="S3" s="32" t="str">
        <f t="shared" si="3"/>
        <v>Footwear</v>
      </c>
      <c r="T3" s="32" t="str">
        <f t="shared" si="3"/>
        <v>Calzature</v>
      </c>
      <c r="U3" s="32" t="str">
        <f t="shared" si="3"/>
        <v>Schuhe</v>
      </c>
    </row>
    <row r="4" spans="1:21" ht="15.75">
      <c r="A4" t="str">
        <f>J3</f>
        <v>Bra</v>
      </c>
      <c r="B4" t="str">
        <f>F2</f>
        <v>Apparel</v>
      </c>
      <c r="C4" s="2" t="b">
        <f>IF($D$2=$F$16,$F3,IF($D$2=$J$16,$J3,IF($D$2=$N$16,$N3)))</f>
        <v>0</v>
      </c>
      <c r="F4" s="32" t="str">
        <f t="shared" ref="F4:Q4" si="4">F18</f>
        <v>Fashion Accessories</v>
      </c>
      <c r="G4" s="32" t="str">
        <f t="shared" si="4"/>
        <v>Fashion Accessories</v>
      </c>
      <c r="H4" s="32" t="str">
        <f t="shared" si="4"/>
        <v xml:space="preserve">Accessori tessili </v>
      </c>
      <c r="I4" s="32" t="str">
        <f t="shared" si="4"/>
        <v>Mode-Accessoires</v>
      </c>
      <c r="J4" s="32" t="str">
        <f t="shared" si="4"/>
        <v>Brief</v>
      </c>
      <c r="K4" s="32" t="str">
        <f t="shared" si="4"/>
        <v>Brief</v>
      </c>
      <c r="L4" s="32" t="str">
        <f t="shared" si="4"/>
        <v>Slip</v>
      </c>
      <c r="M4" s="32" t="str">
        <f t="shared" si="4"/>
        <v>Slip</v>
      </c>
      <c r="N4" s="32" t="str">
        <f t="shared" si="4"/>
        <v xml:space="preserve">Towels, Face cloth, cleaning clothes </v>
      </c>
      <c r="O4" s="32" t="str">
        <f t="shared" si="4"/>
        <v xml:space="preserve">Towels, Face cloth, cleaning clothes </v>
      </c>
      <c r="P4" s="32" t="str">
        <f t="shared" si="4"/>
        <v>asciugamani, salviette</v>
      </c>
      <c r="Q4" s="32" t="str">
        <f t="shared" si="4"/>
        <v>Handtücher, Reinigungstücher</v>
      </c>
      <c r="R4" s="32" t="str">
        <f t="shared" ref="R4:U4" si="5">R18</f>
        <v>Bags - Suitcases</v>
      </c>
      <c r="S4" s="32" t="str">
        <f t="shared" si="5"/>
        <v>Bags - Suitcases</v>
      </c>
      <c r="T4" s="32" t="str">
        <f t="shared" si="5"/>
        <v>Borse - Valigie</v>
      </c>
      <c r="U4" s="32" t="str">
        <f t="shared" si="5"/>
        <v>Taschen - Koffer</v>
      </c>
    </row>
    <row r="5" spans="1:21" ht="15.75">
      <c r="A5" t="str">
        <f>J4</f>
        <v>Brief</v>
      </c>
      <c r="B5" t="str">
        <f>J2</f>
        <v>Intimate</v>
      </c>
      <c r="C5" s="2" t="b">
        <f t="shared" ref="C5:C13" si="6">IF($D$2=$F$16,$F4,IF($D$2=$J$16,$J4,IF($D$2=$N$16,$N4)))</f>
        <v>0</v>
      </c>
      <c r="F5" s="32">
        <f t="shared" ref="F5:Q5" si="7">F19</f>
        <v>0</v>
      </c>
      <c r="G5" s="32">
        <f t="shared" si="7"/>
        <v>0</v>
      </c>
      <c r="H5" s="32">
        <f t="shared" si="7"/>
        <v>0</v>
      </c>
      <c r="I5" s="32">
        <f t="shared" si="7"/>
        <v>0</v>
      </c>
      <c r="J5" s="32" t="str">
        <f t="shared" si="7"/>
        <v>Swimwear</v>
      </c>
      <c r="K5" s="32" t="str">
        <f t="shared" si="7"/>
        <v>Swimwear</v>
      </c>
      <c r="L5" s="32" t="str">
        <f t="shared" si="7"/>
        <v>Costumi da bagno</v>
      </c>
      <c r="M5" s="32" t="str">
        <f t="shared" si="7"/>
        <v>Bademoden</v>
      </c>
      <c r="N5" s="32" t="str">
        <f t="shared" si="7"/>
        <v>Table linen</v>
      </c>
      <c r="O5" s="32" t="str">
        <f t="shared" si="7"/>
        <v>Table linen</v>
      </c>
      <c r="P5" s="32" t="str">
        <f t="shared" si="7"/>
        <v>Biancheria da tavola</v>
      </c>
      <c r="Q5" s="32" t="str">
        <f t="shared" si="7"/>
        <v>Tischwäsche</v>
      </c>
      <c r="R5" s="32" t="str">
        <f t="shared" ref="R5:U5" si="8">R19</f>
        <v>Umbrellas</v>
      </c>
      <c r="S5" s="32" t="str">
        <f t="shared" si="8"/>
        <v>Umbrellas</v>
      </c>
      <c r="T5" s="32" t="str">
        <f t="shared" si="8"/>
        <v>Ombrelli</v>
      </c>
      <c r="U5" s="32" t="str">
        <f t="shared" si="8"/>
        <v>Regenschirme</v>
      </c>
    </row>
    <row r="6" spans="1:21" ht="15.75">
      <c r="A6" t="str">
        <f>J5</f>
        <v>Swimwear</v>
      </c>
      <c r="B6" t="str">
        <f>N2</f>
        <v>Home Textile</v>
      </c>
      <c r="C6" s="2" t="b">
        <f t="shared" si="6"/>
        <v>0</v>
      </c>
      <c r="F6" s="32">
        <f t="shared" ref="F6:Q6" si="9">F20</f>
        <v>0</v>
      </c>
      <c r="G6" s="32">
        <f t="shared" si="9"/>
        <v>0</v>
      </c>
      <c r="H6" s="32">
        <f t="shared" si="9"/>
        <v>0</v>
      </c>
      <c r="I6" s="32">
        <f t="shared" si="9"/>
        <v>0</v>
      </c>
      <c r="J6" s="32" t="str">
        <f t="shared" si="9"/>
        <v>Socks &amp; Tights</v>
      </c>
      <c r="K6" s="32" t="str">
        <f t="shared" si="9"/>
        <v>Socks &amp; Tights</v>
      </c>
      <c r="L6" s="32" t="str">
        <f t="shared" si="9"/>
        <v>Calze e collant</v>
      </c>
      <c r="M6" s="32" t="str">
        <f t="shared" si="9"/>
        <v>Socken &amp; Strumpfhosen</v>
      </c>
      <c r="N6" s="32" t="str">
        <f t="shared" si="9"/>
        <v>Decorated pillows</v>
      </c>
      <c r="O6" s="32" t="str">
        <f t="shared" si="9"/>
        <v>Decorated pillows</v>
      </c>
      <c r="P6" s="32" t="str">
        <f t="shared" si="9"/>
        <v xml:space="preserve">Cuscini arredo </v>
      </c>
      <c r="Q6" s="32" t="str">
        <f t="shared" si="9"/>
        <v>Dekokissen</v>
      </c>
      <c r="R6" s="32">
        <f t="shared" ref="R6:U6" si="10">R20</f>
        <v>0</v>
      </c>
      <c r="S6" s="32">
        <f t="shared" si="10"/>
        <v>0</v>
      </c>
      <c r="T6" s="32">
        <f t="shared" si="10"/>
        <v>0</v>
      </c>
      <c r="U6" s="32">
        <f t="shared" si="10"/>
        <v>0</v>
      </c>
    </row>
    <row r="7" spans="1:21" ht="15.75">
      <c r="A7" t="str">
        <f>J6</f>
        <v>Socks &amp; Tights</v>
      </c>
      <c r="B7" t="s">
        <v>1708</v>
      </c>
      <c r="C7" s="2" t="b">
        <f t="shared" si="6"/>
        <v>0</v>
      </c>
      <c r="F7" s="32">
        <f t="shared" ref="F7:Q7" si="11">F21</f>
        <v>0</v>
      </c>
      <c r="G7" s="32">
        <f t="shared" si="11"/>
        <v>0</v>
      </c>
      <c r="H7" s="32">
        <f t="shared" si="11"/>
        <v>0</v>
      </c>
      <c r="I7" s="32">
        <f t="shared" si="11"/>
        <v>0</v>
      </c>
      <c r="J7" s="32">
        <f t="shared" si="11"/>
        <v>0</v>
      </c>
      <c r="K7" s="32">
        <f t="shared" si="11"/>
        <v>0</v>
      </c>
      <c r="L7" s="32">
        <f t="shared" si="11"/>
        <v>0</v>
      </c>
      <c r="M7" s="32">
        <f t="shared" si="11"/>
        <v>0</v>
      </c>
      <c r="N7" s="32" t="str">
        <f t="shared" si="11"/>
        <v>Blankets, Throws &amp; Bedspreads</v>
      </c>
      <c r="O7" s="32" t="str">
        <f t="shared" si="11"/>
        <v>Blankets, Throws &amp; Bedspreads</v>
      </c>
      <c r="P7" s="32" t="str">
        <f t="shared" si="11"/>
        <v>Coperte e plaid</v>
      </c>
      <c r="Q7" s="32" t="str">
        <f t="shared" si="11"/>
        <v>Heimdecken und Plaids</v>
      </c>
      <c r="R7" s="32">
        <f t="shared" ref="R7:U7" si="12">R21</f>
        <v>0</v>
      </c>
      <c r="S7" s="32">
        <f t="shared" si="12"/>
        <v>0</v>
      </c>
      <c r="T7" s="32">
        <f t="shared" si="12"/>
        <v>0</v>
      </c>
      <c r="U7" s="32">
        <f t="shared" si="12"/>
        <v>0</v>
      </c>
    </row>
    <row r="8" spans="1:21" ht="15.75">
      <c r="A8" t="str">
        <f t="shared" ref="A8:A17" si="13">N3</f>
        <v>Carpets, doormats, bathmats</v>
      </c>
      <c r="B8" t="s">
        <v>2321</v>
      </c>
      <c r="C8" s="2" t="b">
        <f t="shared" si="6"/>
        <v>0</v>
      </c>
      <c r="F8" s="32">
        <f t="shared" ref="F8:Q8" si="14">F22</f>
        <v>0</v>
      </c>
      <c r="G8" s="32">
        <f t="shared" si="14"/>
        <v>0</v>
      </c>
      <c r="H8" s="32">
        <f t="shared" si="14"/>
        <v>0</v>
      </c>
      <c r="I8" s="32">
        <f t="shared" si="14"/>
        <v>0</v>
      </c>
      <c r="J8" s="32">
        <f t="shared" si="14"/>
        <v>0</v>
      </c>
      <c r="K8" s="32">
        <f t="shared" si="14"/>
        <v>0</v>
      </c>
      <c r="L8" s="32">
        <f t="shared" si="14"/>
        <v>0</v>
      </c>
      <c r="M8" s="32">
        <f t="shared" si="14"/>
        <v>0</v>
      </c>
      <c r="N8" s="32" t="str">
        <f t="shared" si="14"/>
        <v>Curtains/shower curtains</v>
      </c>
      <c r="O8" s="32" t="str">
        <f t="shared" si="14"/>
        <v>Curtains/shower curtains</v>
      </c>
      <c r="P8" s="32" t="str">
        <f t="shared" si="14"/>
        <v>Tende e Tende doccia</v>
      </c>
      <c r="Q8" s="32" t="str">
        <f t="shared" si="14"/>
        <v>Gardinen und Duschvorhang</v>
      </c>
      <c r="R8" s="32">
        <f t="shared" ref="R8:U8" si="15">R22</f>
        <v>0</v>
      </c>
      <c r="S8" s="32">
        <f t="shared" si="15"/>
        <v>0</v>
      </c>
      <c r="T8" s="32">
        <f t="shared" si="15"/>
        <v>0</v>
      </c>
      <c r="U8" s="32">
        <f t="shared" si="15"/>
        <v>0</v>
      </c>
    </row>
    <row r="9" spans="1:21" ht="15.75">
      <c r="A9" t="str">
        <f t="shared" si="13"/>
        <v xml:space="preserve">Towels, Face cloth, cleaning clothes </v>
      </c>
      <c r="C9" s="2" t="b">
        <f t="shared" si="6"/>
        <v>0</v>
      </c>
      <c r="F9" s="32">
        <f t="shared" ref="F9:Q9" si="16">F23</f>
        <v>0</v>
      </c>
      <c r="G9" s="32">
        <f t="shared" si="16"/>
        <v>0</v>
      </c>
      <c r="H9" s="32">
        <f t="shared" si="16"/>
        <v>0</v>
      </c>
      <c r="I9" s="32">
        <f t="shared" si="16"/>
        <v>0</v>
      </c>
      <c r="J9" s="32">
        <f t="shared" si="16"/>
        <v>0</v>
      </c>
      <c r="K9" s="32">
        <f t="shared" si="16"/>
        <v>0</v>
      </c>
      <c r="L9" s="32">
        <f t="shared" si="16"/>
        <v>0</v>
      </c>
      <c r="M9" s="32">
        <f t="shared" si="16"/>
        <v>0</v>
      </c>
      <c r="N9" s="32" t="str">
        <f t="shared" si="16"/>
        <v>Bed Linen, Duvet covers, sheets, pillowcase</v>
      </c>
      <c r="O9" s="32" t="str">
        <f t="shared" si="16"/>
        <v>Bed Linen, Duvet covers, sheets, pillowcase</v>
      </c>
      <c r="P9" s="32" t="str">
        <f t="shared" si="16"/>
        <v>Biancheria da letto (lenzuola federe copripiumini)</v>
      </c>
      <c r="Q9" s="32" t="str">
        <f t="shared" si="16"/>
        <v>Bettwäsche</v>
      </c>
      <c r="R9" s="32">
        <f t="shared" ref="R9:U9" si="17">R23</f>
        <v>0</v>
      </c>
      <c r="S9" s="32">
        <f t="shared" si="17"/>
        <v>0</v>
      </c>
      <c r="T9" s="32">
        <f t="shared" si="17"/>
        <v>0</v>
      </c>
      <c r="U9" s="32">
        <f t="shared" si="17"/>
        <v>0</v>
      </c>
    </row>
    <row r="10" spans="1:21" ht="15.75">
      <c r="A10" t="str">
        <f t="shared" si="13"/>
        <v>Table linen</v>
      </c>
      <c r="C10" s="2" t="b">
        <f t="shared" si="6"/>
        <v>0</v>
      </c>
      <c r="F10" s="32">
        <f t="shared" ref="F10:Q10" si="18">F24</f>
        <v>0</v>
      </c>
      <c r="G10" s="32">
        <f t="shared" si="18"/>
        <v>0</v>
      </c>
      <c r="H10" s="32">
        <f t="shared" si="18"/>
        <v>0</v>
      </c>
      <c r="I10" s="32">
        <f t="shared" si="18"/>
        <v>0</v>
      </c>
      <c r="J10" s="32">
        <f t="shared" si="18"/>
        <v>0</v>
      </c>
      <c r="K10" s="32">
        <f t="shared" si="18"/>
        <v>0</v>
      </c>
      <c r="L10" s="32">
        <f t="shared" si="18"/>
        <v>0</v>
      </c>
      <c r="M10" s="32">
        <f t="shared" si="18"/>
        <v>0</v>
      </c>
      <c r="N10" s="32" t="str">
        <f t="shared" si="18"/>
        <v>Chair and Sofa Covers</v>
      </c>
      <c r="O10" s="32" t="str">
        <f t="shared" si="18"/>
        <v>Chair and Sofa Covers</v>
      </c>
      <c r="P10" s="32" t="str">
        <f t="shared" si="18"/>
        <v>fodere e cuscini per mobili</v>
      </c>
      <c r="Q10" s="32" t="str">
        <f t="shared" si="18"/>
        <v>Stuhl- und Liegenauflagen</v>
      </c>
      <c r="R10" s="32">
        <f t="shared" ref="R10:U10" si="19">R24</f>
        <v>0</v>
      </c>
      <c r="S10" s="32">
        <f t="shared" si="19"/>
        <v>0</v>
      </c>
      <c r="T10" s="32">
        <f t="shared" si="19"/>
        <v>0</v>
      </c>
      <c r="U10" s="32">
        <f t="shared" si="19"/>
        <v>0</v>
      </c>
    </row>
    <row r="11" spans="1:21" ht="15.75">
      <c r="A11" t="str">
        <f t="shared" si="13"/>
        <v>Decorated pillows</v>
      </c>
      <c r="C11" s="2" t="b">
        <f t="shared" si="6"/>
        <v>0</v>
      </c>
      <c r="F11" s="32">
        <f t="shared" ref="F11:Q11" si="20">F25</f>
        <v>0</v>
      </c>
      <c r="G11" s="32">
        <f t="shared" si="20"/>
        <v>0</v>
      </c>
      <c r="H11" s="32">
        <f t="shared" si="20"/>
        <v>0</v>
      </c>
      <c r="I11" s="32">
        <f t="shared" si="20"/>
        <v>0</v>
      </c>
      <c r="J11" s="32">
        <f t="shared" si="20"/>
        <v>0</v>
      </c>
      <c r="K11" s="32">
        <f t="shared" si="20"/>
        <v>0</v>
      </c>
      <c r="L11" s="32">
        <f t="shared" si="20"/>
        <v>0</v>
      </c>
      <c r="M11" s="32">
        <f t="shared" si="20"/>
        <v>0</v>
      </c>
      <c r="N11" s="32" t="str">
        <f t="shared" si="20"/>
        <v>Padded beddings (duvets, pillows, quilted throws)</v>
      </c>
      <c r="O11" s="32" t="str">
        <f t="shared" si="20"/>
        <v>Padded beddings (duvets, pillows, quilted throws)</v>
      </c>
      <c r="P11" s="32" t="str">
        <f t="shared" si="20"/>
        <v>Biancheria da letto imbottiti (piumini, guanciali,copriletti)</v>
      </c>
      <c r="Q11" s="32" t="str">
        <f t="shared" si="20"/>
        <v>Bettwaren</v>
      </c>
      <c r="R11" s="32">
        <f t="shared" ref="R11:U11" si="21">R25</f>
        <v>0</v>
      </c>
      <c r="S11" s="32">
        <f t="shared" si="21"/>
        <v>0</v>
      </c>
      <c r="T11" s="32">
        <f t="shared" si="21"/>
        <v>0</v>
      </c>
      <c r="U11" s="32">
        <f t="shared" si="21"/>
        <v>0</v>
      </c>
    </row>
    <row r="12" spans="1:21" ht="15.75">
      <c r="A12" t="str">
        <f t="shared" si="13"/>
        <v>Blankets, Throws &amp; Bedspreads</v>
      </c>
      <c r="C12" s="2" t="b">
        <f t="shared" si="6"/>
        <v>0</v>
      </c>
      <c r="F12" s="32">
        <f t="shared" ref="F12:Q12" si="22">F26</f>
        <v>0</v>
      </c>
      <c r="G12" s="32">
        <f t="shared" si="22"/>
        <v>0</v>
      </c>
      <c r="H12" s="32">
        <f t="shared" si="22"/>
        <v>0</v>
      </c>
      <c r="I12" s="32">
        <f t="shared" si="22"/>
        <v>0</v>
      </c>
      <c r="J12" s="32">
        <f t="shared" si="22"/>
        <v>0</v>
      </c>
      <c r="K12" s="32">
        <f t="shared" si="22"/>
        <v>0</v>
      </c>
      <c r="L12" s="32">
        <f t="shared" si="22"/>
        <v>0</v>
      </c>
      <c r="M12" s="32">
        <f t="shared" si="22"/>
        <v>0</v>
      </c>
      <c r="N12" s="32" t="str">
        <f t="shared" si="22"/>
        <v>Mattresses / toppers / support pillows</v>
      </c>
      <c r="O12" s="32" t="str">
        <f t="shared" si="22"/>
        <v>Mattresses / toppers / support pillows</v>
      </c>
      <c r="P12" s="32" t="str">
        <f t="shared" si="22"/>
        <v>Materassi / toppers / cuscini da supporto</v>
      </c>
      <c r="Q12" s="32" t="str">
        <f t="shared" si="22"/>
        <v>Matratzen / Topper / Stützkissen</v>
      </c>
      <c r="R12" s="32">
        <f t="shared" ref="R12:U12" si="23">R26</f>
        <v>0</v>
      </c>
      <c r="S12" s="32">
        <f t="shared" si="23"/>
        <v>0</v>
      </c>
      <c r="T12" s="32">
        <f t="shared" si="23"/>
        <v>0</v>
      </c>
      <c r="U12" s="32">
        <f t="shared" si="23"/>
        <v>0</v>
      </c>
    </row>
    <row r="13" spans="1:21" ht="15.75">
      <c r="A13" t="str">
        <f t="shared" si="13"/>
        <v>Curtains/shower curtains</v>
      </c>
      <c r="C13" s="2" t="b">
        <f t="shared" si="6"/>
        <v>0</v>
      </c>
      <c r="J13" s="14"/>
      <c r="N13" s="14"/>
    </row>
    <row r="14" spans="1:21">
      <c r="A14" t="str">
        <f t="shared" si="13"/>
        <v>Bed Linen, Duvet covers, sheets, pillowcase</v>
      </c>
    </row>
    <row r="15" spans="1:21" ht="15.75" thickBot="1">
      <c r="A15" t="str">
        <f t="shared" si="13"/>
        <v>Chair and Sofa Covers</v>
      </c>
      <c r="F15" s="22" t="str">
        <f>'VENDOR INFORMATION'!$I$13</f>
        <v>English (default)</v>
      </c>
      <c r="G15" s="11" t="s">
        <v>230</v>
      </c>
      <c r="H15" s="11" t="s">
        <v>231</v>
      </c>
      <c r="I15" s="11" t="s">
        <v>232</v>
      </c>
      <c r="J15" s="22" t="str">
        <f>'VENDOR INFORMATION'!$I$13</f>
        <v>English (default)</v>
      </c>
      <c r="K15" s="11" t="s">
        <v>230</v>
      </c>
      <c r="L15" s="11" t="s">
        <v>231</v>
      </c>
      <c r="M15" s="11" t="s">
        <v>232</v>
      </c>
      <c r="N15" s="22" t="str">
        <f>'VENDOR INFORMATION'!$I$13</f>
        <v>English (default)</v>
      </c>
      <c r="O15" s="11" t="s">
        <v>230</v>
      </c>
      <c r="P15" s="11" t="s">
        <v>231</v>
      </c>
      <c r="Q15" s="11" t="s">
        <v>232</v>
      </c>
      <c r="R15" s="22" t="str">
        <f>'VENDOR INFORMATION'!$I$13</f>
        <v>English (default)</v>
      </c>
      <c r="S15" s="11" t="s">
        <v>230</v>
      </c>
      <c r="T15" s="11" t="s">
        <v>231</v>
      </c>
      <c r="U15" s="11" t="s">
        <v>232</v>
      </c>
    </row>
    <row r="16" spans="1:21" ht="15.75" thickBot="1">
      <c r="A16" t="str">
        <f t="shared" si="13"/>
        <v>Padded beddings (duvets, pillows, quilted throws)</v>
      </c>
      <c r="B16" t="s">
        <v>1302</v>
      </c>
      <c r="C16" t="s">
        <v>1303</v>
      </c>
      <c r="D16" s="47" t="e">
        <f>'PRODUCT INFORMATION'!#REF!</f>
        <v>#REF!</v>
      </c>
      <c r="F16" s="32" t="str">
        <f>IF(F$15=G$15,G16,IF(F$15=H$15,H16,IF(F$15=I$15,I16)))</f>
        <v>Apparel</v>
      </c>
      <c r="G16" s="33" t="str">
        <f>'Attributes list'!C2</f>
        <v>Apparel</v>
      </c>
      <c r="H16" s="33" t="str">
        <f>'Attributes list'!D2</f>
        <v>Abbigliamento</v>
      </c>
      <c r="I16" s="33" t="str">
        <f>'Attributes list'!E2</f>
        <v>Bekleidung</v>
      </c>
      <c r="J16" s="32" t="str">
        <f>IF(J$15=K$15,K16,IF(J$15=L$15,L16,IF(J$15=M$15,M16)))</f>
        <v>Intimate</v>
      </c>
      <c r="K16" s="33" t="s">
        <v>1623</v>
      </c>
      <c r="L16" s="33" t="s">
        <v>1624</v>
      </c>
      <c r="M16" s="33" t="s">
        <v>2049</v>
      </c>
      <c r="N16" s="32" t="str">
        <f>IF(N$15=O$15,O16,IF(N$15=P$15,P16,IF(N$15=Q$15,Q16)))</f>
        <v>Home Textile</v>
      </c>
      <c r="O16" s="33" t="s">
        <v>1626</v>
      </c>
      <c r="P16" s="33" t="s">
        <v>1627</v>
      </c>
      <c r="Q16" s="33" t="s">
        <v>2048</v>
      </c>
    </row>
    <row r="17" spans="1:21">
      <c r="A17" t="str">
        <f t="shared" si="13"/>
        <v>Mattresses / toppers / support pillows</v>
      </c>
      <c r="B17" t="s">
        <v>284</v>
      </c>
      <c r="C17" t="s">
        <v>284</v>
      </c>
      <c r="F17" s="14" t="str">
        <f>IF(F$15=G$15,G17,IF(F$15=H$15,H17,IF(F$15=I$15,I17)))</f>
        <v>Apparel</v>
      </c>
      <c r="G17" t="str">
        <f>'Attributes list'!C2</f>
        <v>Apparel</v>
      </c>
      <c r="H17" t="str">
        <f>'Attributes list'!D2</f>
        <v>Abbigliamento</v>
      </c>
      <c r="I17" t="str">
        <f>'Attributes list'!E2</f>
        <v>Bekleidung</v>
      </c>
      <c r="J17" s="14" t="str">
        <f>IF(F$15=G$15,K17,IF(F$15=H$15,L17,IF(F$15=I$15,M17)))</f>
        <v>Bra</v>
      </c>
      <c r="K17" t="str">
        <f>'Attributes list'!K2</f>
        <v>Bra</v>
      </c>
      <c r="L17" t="str">
        <f>'Attributes list'!L2</f>
        <v xml:space="preserve">Reggiseni </v>
      </c>
      <c r="M17" t="str">
        <f>'Attributes list'!M2</f>
        <v>Büstenhalter (BH)</v>
      </c>
      <c r="N17" s="14" t="str">
        <f>IF(J$15=K$15,O17,IF(J$15=L$15,P17,IF(J$15=M$15,Q17)))</f>
        <v>Carpets, doormats, bathmats</v>
      </c>
      <c r="O17" s="103" t="str">
        <f>'Attributes list'!AA2</f>
        <v>Carpets, doormats, bathmats</v>
      </c>
      <c r="P17" s="103" t="str">
        <f>'Attributes list'!AB2</f>
        <v>Tappeti, zerbini, tappetini da bagno</v>
      </c>
      <c r="Q17" s="103" t="str">
        <f>'Attributes list'!AC2</f>
        <v>Teppiche, Fuß- und Badematten</v>
      </c>
      <c r="R17" s="32" t="str">
        <f>IF(R$15=S$15,S17,IF(R$15=T$15,T17,IF(R$15=U$15,U17)))</f>
        <v>Footwear</v>
      </c>
      <c r="S17" s="33" t="str">
        <f>'Attributes list'!BO2</f>
        <v>Footwear</v>
      </c>
      <c r="T17" s="33" t="str">
        <f>'Attributes list'!BP2</f>
        <v>Calzature</v>
      </c>
      <c r="U17" s="33" t="str">
        <f>'Attributes list'!BQ2</f>
        <v>Schuhe</v>
      </c>
    </row>
    <row r="18" spans="1:21" ht="15.75">
      <c r="A18" t="str">
        <f>R3</f>
        <v>Footwear</v>
      </c>
      <c r="B18" t="str">
        <f>F16</f>
        <v>Apparel</v>
      </c>
      <c r="C18" s="2" t="e">
        <f t="shared" ref="C18:C27" si="24">IF($D$16=$F$16,$F17,IF($D$16=$J$16,$J17,IF($D$16=$N$16,$N17)))</f>
        <v>#REF!</v>
      </c>
      <c r="F18" s="14" t="str">
        <f t="shared" ref="F18" si="25">IF(F$15=G$15,G18,IF(F$15=H$15,H18,IF(F$15=I$15,I18)))</f>
        <v>Fashion Accessories</v>
      </c>
      <c r="G18" s="26" t="str">
        <f>'Attributes list'!G2</f>
        <v>Fashion Accessories</v>
      </c>
      <c r="H18" s="26" t="str">
        <f>'Attributes list'!H2</f>
        <v xml:space="preserve">Accessori tessili </v>
      </c>
      <c r="I18" s="26" t="str">
        <f>'Attributes list'!I2</f>
        <v>Mode-Accessoires</v>
      </c>
      <c r="J18" s="14" t="str">
        <f t="shared" ref="J18:J20" si="26">IF(F$15=G$15,K18,IF(F$15=H$15,L18,IF(F$15=I$15,M18)))</f>
        <v>Brief</v>
      </c>
      <c r="K18" t="str">
        <f>'Attributes list'!O2</f>
        <v>Brief</v>
      </c>
      <c r="L18" t="str">
        <f>'Attributes list'!P2</f>
        <v>Slip</v>
      </c>
      <c r="M18" t="str">
        <f>'Attributes list'!Q2</f>
        <v>Slip</v>
      </c>
      <c r="N18" s="14" t="str">
        <f t="shared" ref="N18:N26" si="27">IF(J$15=K$15,O18,IF(J$15=L$15,P18,IF(J$15=M$15,Q18)))</f>
        <v xml:space="preserve">Towels, Face cloth, cleaning clothes </v>
      </c>
      <c r="O18" t="str">
        <f>'Attributes list'!AE2</f>
        <v xml:space="preserve">Towels, Face cloth, cleaning clothes </v>
      </c>
      <c r="P18" t="str">
        <f>'Attributes list'!AF2</f>
        <v>asciugamani, salviette</v>
      </c>
      <c r="Q18" t="str">
        <f>'Attributes list'!AG2</f>
        <v>Handtücher, Reinigungstücher</v>
      </c>
      <c r="R18" s="14" t="str">
        <f>IF(N$15=O$15,S18,IF(N$15=P$15,T18,IF(N$15=Q$15,U18)))</f>
        <v>Bags - Suitcases</v>
      </c>
      <c r="S18" s="103" t="str">
        <f>'Attributes list'!BS2</f>
        <v>Bags - Suitcases</v>
      </c>
      <c r="T18" s="103" t="str">
        <f>'Attributes list'!BT2</f>
        <v>Borse - Valigie</v>
      </c>
      <c r="U18" s="103" t="str">
        <f>'Attributes list'!BU2</f>
        <v>Taschen - Koffer</v>
      </c>
    </row>
    <row r="19" spans="1:21" ht="15.75">
      <c r="A19" t="str">
        <f>R4</f>
        <v>Bags - Suitcases</v>
      </c>
      <c r="B19" t="str">
        <f>J16</f>
        <v>Intimate</v>
      </c>
      <c r="C19" s="2" t="e">
        <f t="shared" si="24"/>
        <v>#REF!</v>
      </c>
      <c r="F19" s="14"/>
      <c r="J19" s="14" t="str">
        <f t="shared" si="26"/>
        <v>Swimwear</v>
      </c>
      <c r="K19" t="str">
        <f>'Attributes list'!S2</f>
        <v>Swimwear</v>
      </c>
      <c r="L19" t="str">
        <f>'Attributes list'!T2</f>
        <v>Costumi da bagno</v>
      </c>
      <c r="M19" t="str">
        <f>'Attributes list'!U2</f>
        <v>Bademoden</v>
      </c>
      <c r="N19" s="14" t="str">
        <f t="shared" si="27"/>
        <v>Table linen</v>
      </c>
      <c r="O19" t="str">
        <f>'Attributes list'!AI2</f>
        <v>Table linen</v>
      </c>
      <c r="P19" t="str">
        <f>'Attributes list'!AJ2</f>
        <v>Biancheria da tavola</v>
      </c>
      <c r="Q19" t="str">
        <f>'Attributes list'!AK2</f>
        <v>Tischwäsche</v>
      </c>
      <c r="R19" s="14" t="str">
        <f>IF(N$15=O$15,S19,IF(N$15=P$15,T19,IF(N$15=Q$15,U19)))</f>
        <v>Umbrellas</v>
      </c>
      <c r="S19" t="str">
        <f>'Attributes list'!BW2</f>
        <v>Umbrellas</v>
      </c>
      <c r="T19" t="str">
        <f>'Attributes list'!BX2</f>
        <v>Ombrelli</v>
      </c>
      <c r="U19" t="str">
        <f>'Attributes list'!BY2</f>
        <v>Regenschirme</v>
      </c>
    </row>
    <row r="20" spans="1:21" ht="15.75">
      <c r="A20" t="str">
        <f>R5</f>
        <v>Umbrellas</v>
      </c>
      <c r="B20" t="str">
        <f>N16</f>
        <v>Home Textile</v>
      </c>
      <c r="C20" s="2" t="e">
        <f t="shared" si="24"/>
        <v>#REF!</v>
      </c>
      <c r="F20" s="14"/>
      <c r="J20" s="14" t="str">
        <f t="shared" si="26"/>
        <v>Socks &amp; Tights</v>
      </c>
      <c r="K20" t="str">
        <f>'Attributes list'!W2</f>
        <v>Socks &amp; Tights</v>
      </c>
      <c r="L20" t="str">
        <f>'Attributes list'!X2</f>
        <v>Calze e collant</v>
      </c>
      <c r="M20" t="str">
        <f>'Attributes list'!Y2</f>
        <v>Socken &amp; Strumpfhosen</v>
      </c>
      <c r="N20" s="14" t="str">
        <f t="shared" si="27"/>
        <v>Decorated pillows</v>
      </c>
      <c r="O20" t="str">
        <f>'Attributes list'!AM2</f>
        <v>Decorated pillows</v>
      </c>
      <c r="P20" t="str">
        <f>'Attributes list'!AN2</f>
        <v xml:space="preserve">Cuscini arredo </v>
      </c>
      <c r="Q20" t="str">
        <f>'Attributes list'!AO2</f>
        <v>Dekokissen</v>
      </c>
      <c r="R20" s="14"/>
    </row>
    <row r="21" spans="1:21" ht="15.75">
      <c r="C21" s="2" t="e">
        <f t="shared" si="24"/>
        <v>#REF!</v>
      </c>
      <c r="M21" s="104"/>
      <c r="N21" s="14" t="str">
        <f t="shared" si="27"/>
        <v>Blankets, Throws &amp; Bedspreads</v>
      </c>
      <c r="O21" t="str">
        <f>'Attributes list'!AQ2</f>
        <v>Blankets, Throws &amp; Bedspreads</v>
      </c>
      <c r="P21" t="str">
        <f>'Attributes list'!AR2</f>
        <v>Coperte e plaid</v>
      </c>
      <c r="Q21" t="str">
        <f>'Attributes list'!AS2</f>
        <v>Heimdecken und Plaids</v>
      </c>
      <c r="R21" s="14"/>
    </row>
    <row r="22" spans="1:21" ht="15.75">
      <c r="C22" s="2" t="e">
        <f t="shared" si="24"/>
        <v>#REF!</v>
      </c>
      <c r="N22" s="14" t="str">
        <f t="shared" si="27"/>
        <v>Curtains/shower curtains</v>
      </c>
      <c r="O22" s="103" t="str">
        <f>'Attributes list'!AU2</f>
        <v>Curtains/shower curtains</v>
      </c>
      <c r="P22" s="103" t="str">
        <f>'Attributes list'!AV2</f>
        <v>Tende e Tende doccia</v>
      </c>
      <c r="Q22" s="103" t="str">
        <f>'Attributes list'!AW2</f>
        <v>Gardinen und Duschvorhang</v>
      </c>
      <c r="R22" s="14"/>
      <c r="S22" s="103"/>
      <c r="T22" s="103"/>
      <c r="U22" s="103"/>
    </row>
    <row r="23" spans="1:21" ht="15.75">
      <c r="C23" s="2" t="e">
        <f t="shared" si="24"/>
        <v>#REF!</v>
      </c>
      <c r="N23" s="14" t="str">
        <f t="shared" si="27"/>
        <v>Bed Linen, Duvet covers, sheets, pillowcase</v>
      </c>
      <c r="O23" s="103" t="str">
        <f>'Attributes list'!AY2</f>
        <v>Bed Linen, Duvet covers, sheets, pillowcase</v>
      </c>
      <c r="P23" s="103" t="str">
        <f>'Attributes list'!AZ2</f>
        <v>Biancheria da letto (lenzuola federe copripiumini)</v>
      </c>
      <c r="Q23" s="103" t="str">
        <f>'Attributes list'!BA2</f>
        <v>Bettwäsche</v>
      </c>
      <c r="R23" s="14"/>
      <c r="S23" s="103"/>
      <c r="T23" s="103"/>
      <c r="U23" s="103"/>
    </row>
    <row r="24" spans="1:21" ht="15.75">
      <c r="C24" s="2" t="e">
        <f t="shared" si="24"/>
        <v>#REF!</v>
      </c>
      <c r="N24" s="14" t="str">
        <f t="shared" si="27"/>
        <v>Chair and Sofa Covers</v>
      </c>
      <c r="O24" s="103" t="str">
        <f>'Attributes list'!BC2</f>
        <v>Chair and Sofa Covers</v>
      </c>
      <c r="P24" s="103" t="str">
        <f>'Attributes list'!BD2</f>
        <v>fodere e cuscini per mobili</v>
      </c>
      <c r="Q24" s="103" t="str">
        <f>'Attributes list'!BE2</f>
        <v>Stuhl- und Liegenauflagen</v>
      </c>
      <c r="R24" s="14"/>
      <c r="S24" s="103"/>
      <c r="T24" s="103"/>
      <c r="U24" s="103"/>
    </row>
    <row r="25" spans="1:21" ht="15.75">
      <c r="C25" s="2" t="e">
        <f t="shared" si="24"/>
        <v>#REF!</v>
      </c>
      <c r="N25" s="14" t="str">
        <f t="shared" si="27"/>
        <v>Padded beddings (duvets, pillows, quilted throws)</v>
      </c>
      <c r="O25" t="str">
        <f>'Attributes list'!BG2</f>
        <v>Padded beddings (duvets, pillows, quilted throws)</v>
      </c>
      <c r="P25" t="str">
        <f>'Attributes list'!BH2</f>
        <v>Biancheria da letto imbottiti (piumini, guanciali,copriletti)</v>
      </c>
      <c r="Q25" t="str">
        <f>'Attributes list'!BI2</f>
        <v>Bettwaren</v>
      </c>
      <c r="R25" s="14"/>
    </row>
    <row r="26" spans="1:21" ht="15.75">
      <c r="C26" s="2" t="e">
        <f t="shared" si="24"/>
        <v>#REF!</v>
      </c>
      <c r="N26" s="14" t="str">
        <f t="shared" si="27"/>
        <v>Mattresses / toppers / support pillows</v>
      </c>
      <c r="O26" t="str">
        <f>'Attributes list'!BK2</f>
        <v>Mattresses / toppers / support pillows</v>
      </c>
      <c r="P26" t="str">
        <f>'Attributes list'!BL2</f>
        <v>Materassi / toppers / cuscini da supporto</v>
      </c>
      <c r="Q26" t="str">
        <f>'Attributes list'!BM2</f>
        <v>Matratzen / Topper / Stützkissen</v>
      </c>
      <c r="R26" s="14"/>
    </row>
    <row r="27" spans="1:21" ht="15.75">
      <c r="C27" s="2" t="e">
        <f t="shared" si="24"/>
        <v>#REF!</v>
      </c>
      <c r="J27" s="14"/>
      <c r="N27" s="14"/>
    </row>
    <row r="30" spans="1:21" ht="15.75" thickBot="1">
      <c r="F30" s="22" t="str">
        <f>F15</f>
        <v>English (default)</v>
      </c>
      <c r="G30" s="11" t="str">
        <f t="shared" ref="G30:Q30" si="28">G15</f>
        <v>English (default)</v>
      </c>
      <c r="H30" s="11" t="str">
        <f t="shared" si="28"/>
        <v>Italiano</v>
      </c>
      <c r="I30" s="11" t="str">
        <f t="shared" si="28"/>
        <v>Deutsch</v>
      </c>
      <c r="J30" s="22" t="str">
        <f t="shared" si="28"/>
        <v>English (default)</v>
      </c>
      <c r="K30" s="11" t="str">
        <f t="shared" si="28"/>
        <v>English (default)</v>
      </c>
      <c r="L30" s="11" t="str">
        <f t="shared" si="28"/>
        <v>Italiano</v>
      </c>
      <c r="M30" s="11" t="str">
        <f t="shared" si="28"/>
        <v>Deutsch</v>
      </c>
      <c r="N30" s="22" t="str">
        <f t="shared" si="28"/>
        <v>English (default)</v>
      </c>
      <c r="O30" s="11" t="str">
        <f t="shared" si="28"/>
        <v>English (default)</v>
      </c>
      <c r="P30" s="11" t="str">
        <f t="shared" si="28"/>
        <v>Italiano</v>
      </c>
      <c r="Q30" s="11" t="str">
        <f t="shared" si="28"/>
        <v>Deutsch</v>
      </c>
    </row>
    <row r="31" spans="1:21" ht="15.75" thickBot="1">
      <c r="B31" t="s">
        <v>1302</v>
      </c>
      <c r="C31" t="str">
        <f>C16</f>
        <v>SUBCAT</v>
      </c>
      <c r="D31" s="47" t="e">
        <f>'PRODUCT INFORMATION'!#REF!</f>
        <v>#REF!</v>
      </c>
      <c r="F31" s="32" t="str">
        <f>F16</f>
        <v>Apparel</v>
      </c>
      <c r="G31" s="33" t="str">
        <f t="shared" ref="G31:Q31" si="29">G16</f>
        <v>Apparel</v>
      </c>
      <c r="H31" s="33" t="str">
        <f t="shared" si="29"/>
        <v>Abbigliamento</v>
      </c>
      <c r="I31" s="33" t="str">
        <f t="shared" si="29"/>
        <v>Bekleidung</v>
      </c>
      <c r="J31" s="32" t="str">
        <f t="shared" si="29"/>
        <v>Intimate</v>
      </c>
      <c r="K31" s="33" t="str">
        <f t="shared" si="29"/>
        <v>Intimate</v>
      </c>
      <c r="L31" s="33" t="str">
        <f t="shared" si="29"/>
        <v>Intimo</v>
      </c>
      <c r="M31" s="33" t="str">
        <f t="shared" si="29"/>
        <v>Wäsche</v>
      </c>
      <c r="N31" s="32" t="str">
        <f t="shared" si="29"/>
        <v>Home Textile</v>
      </c>
      <c r="O31" s="33" t="str">
        <f t="shared" si="29"/>
        <v>Home Textile</v>
      </c>
      <c r="P31" s="33" t="str">
        <f t="shared" si="29"/>
        <v>Tessile Casa</v>
      </c>
      <c r="Q31" s="33" t="str">
        <f t="shared" si="29"/>
        <v>Heimtextilien</v>
      </c>
    </row>
    <row r="32" spans="1:21">
      <c r="B32" t="s">
        <v>284</v>
      </c>
      <c r="C32" t="str">
        <f>C17</f>
        <v>Select</v>
      </c>
      <c r="F32" s="14" t="str">
        <f t="shared" ref="F32:Q32" si="30">F17</f>
        <v>Apparel</v>
      </c>
      <c r="G32" t="str">
        <f t="shared" si="30"/>
        <v>Apparel</v>
      </c>
      <c r="H32" t="str">
        <f t="shared" si="30"/>
        <v>Abbigliamento</v>
      </c>
      <c r="I32" t="str">
        <f t="shared" si="30"/>
        <v>Bekleidung</v>
      </c>
      <c r="J32" s="14" t="str">
        <f t="shared" si="30"/>
        <v>Bra</v>
      </c>
      <c r="K32" t="str">
        <f t="shared" si="30"/>
        <v>Bra</v>
      </c>
      <c r="L32" t="str">
        <f t="shared" si="30"/>
        <v xml:space="preserve">Reggiseni </v>
      </c>
      <c r="M32" t="str">
        <f t="shared" si="30"/>
        <v>Büstenhalter (BH)</v>
      </c>
      <c r="N32" s="14" t="str">
        <f t="shared" si="30"/>
        <v>Carpets, doormats, bathmats</v>
      </c>
      <c r="O32" s="103" t="str">
        <f t="shared" si="30"/>
        <v>Carpets, doormats, bathmats</v>
      </c>
      <c r="P32" s="103" t="str">
        <f t="shared" si="30"/>
        <v>Tappeti, zerbini, tappetini da bagno</v>
      </c>
      <c r="Q32" s="103" t="str">
        <f t="shared" si="30"/>
        <v>Teppiche, Fuß- und Badematten</v>
      </c>
    </row>
    <row r="33" spans="2:21" ht="15.75">
      <c r="B33" t="str">
        <f>F31</f>
        <v>Apparel</v>
      </c>
      <c r="C33" s="2" t="e">
        <f t="shared" ref="C33:C40" si="31">IF($D$31=$F$16,$F32,IF($D$31=$J$16,$J32,IF($D$31=$N$16,$N32)))</f>
        <v>#REF!</v>
      </c>
      <c r="F33" s="14" t="str">
        <f t="shared" ref="F33:Q33" si="32">F18</f>
        <v>Fashion Accessories</v>
      </c>
      <c r="G33" s="26" t="str">
        <f t="shared" si="32"/>
        <v>Fashion Accessories</v>
      </c>
      <c r="H33" s="26" t="str">
        <f t="shared" si="32"/>
        <v xml:space="preserve">Accessori tessili </v>
      </c>
      <c r="I33" s="26" t="str">
        <f t="shared" si="32"/>
        <v>Mode-Accessoires</v>
      </c>
      <c r="J33" s="14" t="str">
        <f t="shared" si="32"/>
        <v>Brief</v>
      </c>
      <c r="K33" t="str">
        <f t="shared" si="32"/>
        <v>Brief</v>
      </c>
      <c r="L33" t="str">
        <f t="shared" si="32"/>
        <v>Slip</v>
      </c>
      <c r="M33" t="str">
        <f t="shared" si="32"/>
        <v>Slip</v>
      </c>
      <c r="N33" s="14" t="str">
        <f t="shared" si="32"/>
        <v xml:space="preserve">Towels, Face cloth, cleaning clothes </v>
      </c>
      <c r="O33" t="str">
        <f t="shared" si="32"/>
        <v xml:space="preserve">Towels, Face cloth, cleaning clothes </v>
      </c>
      <c r="P33" t="str">
        <f t="shared" si="32"/>
        <v>asciugamani, salviette</v>
      </c>
      <c r="Q33" t="str">
        <f t="shared" si="32"/>
        <v>Handtücher, Reinigungstücher</v>
      </c>
    </row>
    <row r="34" spans="2:21" ht="15.75">
      <c r="B34" t="str">
        <f>J31</f>
        <v>Intimate</v>
      </c>
      <c r="C34" s="2" t="e">
        <f t="shared" si="31"/>
        <v>#REF!</v>
      </c>
      <c r="F34" s="14">
        <f t="shared" ref="F34:Q34" si="33">F19</f>
        <v>0</v>
      </c>
      <c r="G34">
        <f t="shared" si="33"/>
        <v>0</v>
      </c>
      <c r="H34">
        <f t="shared" si="33"/>
        <v>0</v>
      </c>
      <c r="I34">
        <f t="shared" si="33"/>
        <v>0</v>
      </c>
      <c r="J34" s="14" t="str">
        <f t="shared" si="33"/>
        <v>Swimwear</v>
      </c>
      <c r="K34" t="str">
        <f t="shared" si="33"/>
        <v>Swimwear</v>
      </c>
      <c r="L34" t="str">
        <f t="shared" si="33"/>
        <v>Costumi da bagno</v>
      </c>
      <c r="M34" t="str">
        <f t="shared" si="33"/>
        <v>Bademoden</v>
      </c>
      <c r="N34" s="14" t="str">
        <f t="shared" si="33"/>
        <v>Table linen</v>
      </c>
      <c r="O34" t="str">
        <f t="shared" si="33"/>
        <v>Table linen</v>
      </c>
      <c r="P34" t="str">
        <f t="shared" si="33"/>
        <v>Biancheria da tavola</v>
      </c>
      <c r="Q34" t="str">
        <f t="shared" si="33"/>
        <v>Tischwäsche</v>
      </c>
    </row>
    <row r="35" spans="2:21" ht="15.75">
      <c r="B35" t="str">
        <f>N31</f>
        <v>Home Textile</v>
      </c>
      <c r="C35" s="2" t="e">
        <f t="shared" si="31"/>
        <v>#REF!</v>
      </c>
      <c r="F35" s="14">
        <f t="shared" ref="F35:Q35" si="34">F20</f>
        <v>0</v>
      </c>
      <c r="G35">
        <f t="shared" si="34"/>
        <v>0</v>
      </c>
      <c r="H35">
        <f t="shared" si="34"/>
        <v>0</v>
      </c>
      <c r="I35">
        <f t="shared" si="34"/>
        <v>0</v>
      </c>
      <c r="J35" s="14" t="str">
        <f t="shared" si="34"/>
        <v>Socks &amp; Tights</v>
      </c>
      <c r="K35" t="str">
        <f t="shared" si="34"/>
        <v>Socks &amp; Tights</v>
      </c>
      <c r="L35" t="str">
        <f t="shared" si="34"/>
        <v>Calze e collant</v>
      </c>
      <c r="M35" t="str">
        <f t="shared" si="34"/>
        <v>Socken &amp; Strumpfhosen</v>
      </c>
      <c r="N35" s="14" t="str">
        <f t="shared" si="34"/>
        <v>Decorated pillows</v>
      </c>
      <c r="O35" t="str">
        <f t="shared" si="34"/>
        <v>Decorated pillows</v>
      </c>
      <c r="P35" t="str">
        <f t="shared" si="34"/>
        <v xml:space="preserve">Cuscini arredo </v>
      </c>
      <c r="Q35" t="str">
        <f t="shared" si="34"/>
        <v>Dekokissen</v>
      </c>
    </row>
    <row r="36" spans="2:21" ht="15.75">
      <c r="B36">
        <f>B21</f>
        <v>0</v>
      </c>
      <c r="C36" s="2" t="e">
        <f t="shared" si="31"/>
        <v>#REF!</v>
      </c>
      <c r="F36">
        <f t="shared" ref="F36:Q36" si="35">F21</f>
        <v>0</v>
      </c>
      <c r="G36">
        <f t="shared" si="35"/>
        <v>0</v>
      </c>
      <c r="H36">
        <f t="shared" si="35"/>
        <v>0</v>
      </c>
      <c r="I36">
        <f t="shared" si="35"/>
        <v>0</v>
      </c>
      <c r="J36">
        <f t="shared" si="35"/>
        <v>0</v>
      </c>
      <c r="K36">
        <f t="shared" si="35"/>
        <v>0</v>
      </c>
      <c r="L36">
        <f t="shared" si="35"/>
        <v>0</v>
      </c>
      <c r="M36" s="104">
        <f t="shared" si="35"/>
        <v>0</v>
      </c>
      <c r="N36" s="14" t="str">
        <f t="shared" si="35"/>
        <v>Blankets, Throws &amp; Bedspreads</v>
      </c>
      <c r="O36" t="str">
        <f t="shared" si="35"/>
        <v>Blankets, Throws &amp; Bedspreads</v>
      </c>
      <c r="P36" t="str">
        <f t="shared" si="35"/>
        <v>Coperte e plaid</v>
      </c>
      <c r="Q36" t="str">
        <f t="shared" si="35"/>
        <v>Heimdecken und Plaids</v>
      </c>
    </row>
    <row r="37" spans="2:21" ht="15.75">
      <c r="C37" s="2" t="e">
        <f t="shared" si="31"/>
        <v>#REF!</v>
      </c>
      <c r="F37">
        <f t="shared" ref="F37:Q37" si="36">F22</f>
        <v>0</v>
      </c>
      <c r="G37">
        <f t="shared" si="36"/>
        <v>0</v>
      </c>
      <c r="H37">
        <f t="shared" si="36"/>
        <v>0</v>
      </c>
      <c r="I37">
        <f t="shared" si="36"/>
        <v>0</v>
      </c>
      <c r="J37">
        <f t="shared" si="36"/>
        <v>0</v>
      </c>
      <c r="K37">
        <f t="shared" si="36"/>
        <v>0</v>
      </c>
      <c r="L37">
        <f t="shared" si="36"/>
        <v>0</v>
      </c>
      <c r="M37">
        <f t="shared" si="36"/>
        <v>0</v>
      </c>
      <c r="N37" s="14" t="str">
        <f t="shared" si="36"/>
        <v>Curtains/shower curtains</v>
      </c>
      <c r="O37" s="103" t="str">
        <f t="shared" si="36"/>
        <v>Curtains/shower curtains</v>
      </c>
      <c r="P37" s="103" t="str">
        <f t="shared" si="36"/>
        <v>Tende e Tende doccia</v>
      </c>
      <c r="Q37" s="103" t="str">
        <f t="shared" si="36"/>
        <v>Gardinen und Duschvorhang</v>
      </c>
    </row>
    <row r="38" spans="2:21" ht="15.75">
      <c r="C38" s="2" t="e">
        <f t="shared" si="31"/>
        <v>#REF!</v>
      </c>
      <c r="F38">
        <f t="shared" ref="F38:Q38" si="37">F23</f>
        <v>0</v>
      </c>
      <c r="G38">
        <f t="shared" si="37"/>
        <v>0</v>
      </c>
      <c r="H38">
        <f t="shared" si="37"/>
        <v>0</v>
      </c>
      <c r="I38">
        <f t="shared" si="37"/>
        <v>0</v>
      </c>
      <c r="J38">
        <f t="shared" si="37"/>
        <v>0</v>
      </c>
      <c r="K38">
        <f t="shared" si="37"/>
        <v>0</v>
      </c>
      <c r="L38">
        <f t="shared" si="37"/>
        <v>0</v>
      </c>
      <c r="M38">
        <f t="shared" si="37"/>
        <v>0</v>
      </c>
      <c r="N38" s="14" t="str">
        <f t="shared" si="37"/>
        <v>Bed Linen, Duvet covers, sheets, pillowcase</v>
      </c>
      <c r="O38" s="103" t="str">
        <f t="shared" si="37"/>
        <v>Bed Linen, Duvet covers, sheets, pillowcase</v>
      </c>
      <c r="P38" s="103" t="str">
        <f t="shared" si="37"/>
        <v>Biancheria da letto (lenzuola federe copripiumini)</v>
      </c>
      <c r="Q38" s="103" t="str">
        <f t="shared" si="37"/>
        <v>Bettwäsche</v>
      </c>
    </row>
    <row r="39" spans="2:21" ht="15.75">
      <c r="C39" s="2" t="e">
        <f t="shared" si="31"/>
        <v>#REF!</v>
      </c>
      <c r="F39">
        <f t="shared" ref="F39:Q39" si="38">F24</f>
        <v>0</v>
      </c>
      <c r="G39">
        <f t="shared" si="38"/>
        <v>0</v>
      </c>
      <c r="H39">
        <f t="shared" si="38"/>
        <v>0</v>
      </c>
      <c r="I39">
        <f t="shared" si="38"/>
        <v>0</v>
      </c>
      <c r="J39">
        <f t="shared" si="38"/>
        <v>0</v>
      </c>
      <c r="K39">
        <f t="shared" si="38"/>
        <v>0</v>
      </c>
      <c r="L39">
        <f t="shared" si="38"/>
        <v>0</v>
      </c>
      <c r="M39">
        <f t="shared" si="38"/>
        <v>0</v>
      </c>
      <c r="N39" s="14" t="str">
        <f t="shared" si="38"/>
        <v>Chair and Sofa Covers</v>
      </c>
      <c r="O39" s="103" t="str">
        <f t="shared" si="38"/>
        <v>Chair and Sofa Covers</v>
      </c>
      <c r="P39" s="103" t="str">
        <f t="shared" si="38"/>
        <v>fodere e cuscini per mobili</v>
      </c>
      <c r="Q39" s="103" t="str">
        <f t="shared" si="38"/>
        <v>Stuhl- und Liegenauflagen</v>
      </c>
    </row>
    <row r="40" spans="2:21" ht="15.75">
      <c r="C40" s="2" t="e">
        <f t="shared" si="31"/>
        <v>#REF!</v>
      </c>
      <c r="F40">
        <f t="shared" ref="F40:Q40" si="39">F25</f>
        <v>0</v>
      </c>
      <c r="G40">
        <f t="shared" si="39"/>
        <v>0</v>
      </c>
      <c r="H40">
        <f t="shared" si="39"/>
        <v>0</v>
      </c>
      <c r="I40">
        <f t="shared" si="39"/>
        <v>0</v>
      </c>
      <c r="J40">
        <f t="shared" si="39"/>
        <v>0</v>
      </c>
      <c r="K40">
        <f t="shared" si="39"/>
        <v>0</v>
      </c>
      <c r="L40">
        <f t="shared" si="39"/>
        <v>0</v>
      </c>
      <c r="M40">
        <f t="shared" si="39"/>
        <v>0</v>
      </c>
      <c r="N40" s="14" t="str">
        <f t="shared" si="39"/>
        <v>Padded beddings (duvets, pillows, quilted throws)</v>
      </c>
      <c r="O40" t="str">
        <f t="shared" si="39"/>
        <v>Padded beddings (duvets, pillows, quilted throws)</v>
      </c>
      <c r="P40" t="str">
        <f t="shared" si="39"/>
        <v>Biancheria da letto imbottiti (piumini, guanciali,copriletti)</v>
      </c>
      <c r="Q40" t="str">
        <f t="shared" si="39"/>
        <v>Bettwaren</v>
      </c>
    </row>
    <row r="41" spans="2:21">
      <c r="F41">
        <f t="shared" ref="F41:Q41" si="40">F26</f>
        <v>0</v>
      </c>
      <c r="G41">
        <f t="shared" si="40"/>
        <v>0</v>
      </c>
      <c r="H41">
        <f t="shared" si="40"/>
        <v>0</v>
      </c>
      <c r="I41">
        <f t="shared" si="40"/>
        <v>0</v>
      </c>
      <c r="J41">
        <f t="shared" si="40"/>
        <v>0</v>
      </c>
      <c r="K41">
        <f t="shared" si="40"/>
        <v>0</v>
      </c>
      <c r="L41">
        <f t="shared" si="40"/>
        <v>0</v>
      </c>
      <c r="M41">
        <f t="shared" si="40"/>
        <v>0</v>
      </c>
      <c r="N41" t="str">
        <f t="shared" si="40"/>
        <v>Mattresses / toppers / support pillows</v>
      </c>
      <c r="O41" t="str">
        <f t="shared" si="40"/>
        <v>Mattresses / toppers / support pillows</v>
      </c>
      <c r="P41" t="str">
        <f t="shared" si="40"/>
        <v>Materassi / toppers / cuscini da supporto</v>
      </c>
      <c r="Q41" t="str">
        <f t="shared" si="40"/>
        <v>Matratzen / Topper / Stützkissen</v>
      </c>
    </row>
    <row r="42" spans="2:21">
      <c r="F42">
        <f>F27</f>
        <v>0</v>
      </c>
      <c r="G42">
        <f t="shared" ref="G42:Q42" si="41">G27</f>
        <v>0</v>
      </c>
      <c r="H42">
        <f t="shared" si="41"/>
        <v>0</v>
      </c>
      <c r="I42">
        <f t="shared" si="41"/>
        <v>0</v>
      </c>
      <c r="J42">
        <f t="shared" si="41"/>
        <v>0</v>
      </c>
      <c r="K42">
        <f t="shared" si="41"/>
        <v>0</v>
      </c>
      <c r="L42">
        <f t="shared" si="41"/>
        <v>0</v>
      </c>
      <c r="M42">
        <f t="shared" si="41"/>
        <v>0</v>
      </c>
      <c r="N42">
        <f t="shared" si="41"/>
        <v>0</v>
      </c>
      <c r="O42">
        <f t="shared" si="41"/>
        <v>0</v>
      </c>
      <c r="P42">
        <f t="shared" si="41"/>
        <v>0</v>
      </c>
      <c r="Q42">
        <f t="shared" si="41"/>
        <v>0</v>
      </c>
    </row>
    <row r="43" spans="2:21" ht="15.75" thickBot="1">
      <c r="F43" s="22" t="str">
        <f>F30</f>
        <v>English (default)</v>
      </c>
      <c r="G43" s="11" t="str">
        <f t="shared" ref="G43:U43" si="42">G30</f>
        <v>English (default)</v>
      </c>
      <c r="H43" s="11" t="str">
        <f t="shared" si="42"/>
        <v>Italiano</v>
      </c>
      <c r="I43" s="11" t="str">
        <f t="shared" si="42"/>
        <v>Deutsch</v>
      </c>
      <c r="J43" s="22" t="str">
        <f t="shared" si="42"/>
        <v>English (default)</v>
      </c>
      <c r="K43" s="11" t="str">
        <f t="shared" si="42"/>
        <v>English (default)</v>
      </c>
      <c r="L43" s="11" t="str">
        <f t="shared" si="42"/>
        <v>Italiano</v>
      </c>
      <c r="M43" s="11" t="str">
        <f t="shared" si="42"/>
        <v>Deutsch</v>
      </c>
      <c r="N43" s="22" t="str">
        <f t="shared" si="42"/>
        <v>English (default)</v>
      </c>
      <c r="O43" s="11" t="str">
        <f t="shared" si="42"/>
        <v>English (default)</v>
      </c>
      <c r="P43" s="11" t="str">
        <f t="shared" si="42"/>
        <v>Italiano</v>
      </c>
      <c r="Q43" s="11" t="str">
        <f t="shared" si="42"/>
        <v>Deutsch</v>
      </c>
      <c r="R43">
        <f t="shared" si="42"/>
        <v>0</v>
      </c>
      <c r="S43">
        <f t="shared" si="42"/>
        <v>0</v>
      </c>
      <c r="T43">
        <f t="shared" si="42"/>
        <v>0</v>
      </c>
      <c r="U43">
        <f t="shared" si="42"/>
        <v>0</v>
      </c>
    </row>
    <row r="44" spans="2:21" ht="15.75" thickBot="1">
      <c r="B44" t="s">
        <v>1302</v>
      </c>
      <c r="C44" t="str">
        <f>C31</f>
        <v>SUBCAT</v>
      </c>
      <c r="D44" s="47" t="e">
        <f>'PRODUCT INFORMATION'!#REF!</f>
        <v>#REF!</v>
      </c>
      <c r="F44" s="32" t="str">
        <f t="shared" ref="F44:U44" si="43">F31</f>
        <v>Apparel</v>
      </c>
      <c r="G44" s="33" t="str">
        <f t="shared" si="43"/>
        <v>Apparel</v>
      </c>
      <c r="H44" s="33" t="str">
        <f t="shared" si="43"/>
        <v>Abbigliamento</v>
      </c>
      <c r="I44" s="33" t="str">
        <f t="shared" si="43"/>
        <v>Bekleidung</v>
      </c>
      <c r="J44" s="32" t="str">
        <f t="shared" si="43"/>
        <v>Intimate</v>
      </c>
      <c r="K44" s="33" t="str">
        <f t="shared" si="43"/>
        <v>Intimate</v>
      </c>
      <c r="L44" s="33" t="str">
        <f t="shared" si="43"/>
        <v>Intimo</v>
      </c>
      <c r="M44" s="33" t="str">
        <f t="shared" si="43"/>
        <v>Wäsche</v>
      </c>
      <c r="N44" s="32" t="str">
        <f t="shared" si="43"/>
        <v>Home Textile</v>
      </c>
      <c r="O44" s="33" t="str">
        <f t="shared" si="43"/>
        <v>Home Textile</v>
      </c>
      <c r="P44" s="33" t="str">
        <f t="shared" si="43"/>
        <v>Tessile Casa</v>
      </c>
      <c r="Q44" s="33" t="str">
        <f t="shared" si="43"/>
        <v>Heimtextilien</v>
      </c>
      <c r="R44">
        <f t="shared" si="43"/>
        <v>0</v>
      </c>
      <c r="S44">
        <f t="shared" si="43"/>
        <v>0</v>
      </c>
      <c r="T44">
        <f t="shared" si="43"/>
        <v>0</v>
      </c>
      <c r="U44">
        <f t="shared" si="43"/>
        <v>0</v>
      </c>
    </row>
    <row r="45" spans="2:21">
      <c r="B45" t="s">
        <v>284</v>
      </c>
      <c r="C45" t="str">
        <f>C32</f>
        <v>Select</v>
      </c>
      <c r="F45" s="14" t="str">
        <f t="shared" ref="F45:U45" si="44">F32</f>
        <v>Apparel</v>
      </c>
      <c r="G45" t="str">
        <f t="shared" si="44"/>
        <v>Apparel</v>
      </c>
      <c r="H45" t="str">
        <f t="shared" si="44"/>
        <v>Abbigliamento</v>
      </c>
      <c r="I45" t="str">
        <f t="shared" si="44"/>
        <v>Bekleidung</v>
      </c>
      <c r="J45" s="14" t="str">
        <f t="shared" si="44"/>
        <v>Bra</v>
      </c>
      <c r="K45" t="str">
        <f t="shared" si="44"/>
        <v>Bra</v>
      </c>
      <c r="L45" t="str">
        <f t="shared" si="44"/>
        <v xml:space="preserve">Reggiseni </v>
      </c>
      <c r="M45" t="str">
        <f t="shared" si="44"/>
        <v>Büstenhalter (BH)</v>
      </c>
      <c r="N45" s="14" t="str">
        <f t="shared" si="44"/>
        <v>Carpets, doormats, bathmats</v>
      </c>
      <c r="O45" s="103" t="str">
        <f t="shared" si="44"/>
        <v>Carpets, doormats, bathmats</v>
      </c>
      <c r="P45" s="103" t="str">
        <f t="shared" si="44"/>
        <v>Tappeti, zerbini, tappetini da bagno</v>
      </c>
      <c r="Q45" s="103" t="str">
        <f t="shared" si="44"/>
        <v>Teppiche, Fuß- und Badematten</v>
      </c>
      <c r="R45">
        <f t="shared" si="44"/>
        <v>0</v>
      </c>
      <c r="S45">
        <f t="shared" si="44"/>
        <v>0</v>
      </c>
      <c r="T45">
        <f t="shared" si="44"/>
        <v>0</v>
      </c>
      <c r="U45">
        <f t="shared" si="44"/>
        <v>0</v>
      </c>
    </row>
    <row r="46" spans="2:21" ht="15.75">
      <c r="B46" t="str">
        <f>F44</f>
        <v>Apparel</v>
      </c>
      <c r="C46" s="2" t="e">
        <f>IF($D$44=$F$16,$F45,IF($D$44=$J$16,$J45,IF($D$44=$N$16,$N45)))</f>
        <v>#REF!</v>
      </c>
      <c r="F46" s="14" t="str">
        <f t="shared" ref="F46:U46" si="45">F33</f>
        <v>Fashion Accessories</v>
      </c>
      <c r="G46" s="26" t="str">
        <f t="shared" si="45"/>
        <v>Fashion Accessories</v>
      </c>
      <c r="H46" s="26" t="str">
        <f t="shared" si="45"/>
        <v xml:space="preserve">Accessori tessili </v>
      </c>
      <c r="I46" s="26" t="str">
        <f t="shared" si="45"/>
        <v>Mode-Accessoires</v>
      </c>
      <c r="J46" s="14" t="str">
        <f t="shared" si="45"/>
        <v>Brief</v>
      </c>
      <c r="K46" t="str">
        <f t="shared" si="45"/>
        <v>Brief</v>
      </c>
      <c r="L46" t="str">
        <f t="shared" si="45"/>
        <v>Slip</v>
      </c>
      <c r="M46" t="str">
        <f t="shared" si="45"/>
        <v>Slip</v>
      </c>
      <c r="N46" s="14" t="str">
        <f t="shared" si="45"/>
        <v xml:space="preserve">Towels, Face cloth, cleaning clothes </v>
      </c>
      <c r="O46" t="str">
        <f t="shared" si="45"/>
        <v xml:space="preserve">Towels, Face cloth, cleaning clothes </v>
      </c>
      <c r="P46" t="str">
        <f t="shared" si="45"/>
        <v>asciugamani, salviette</v>
      </c>
      <c r="Q46" t="str">
        <f t="shared" si="45"/>
        <v>Handtücher, Reinigungstücher</v>
      </c>
      <c r="R46">
        <f t="shared" si="45"/>
        <v>0</v>
      </c>
      <c r="S46">
        <f t="shared" si="45"/>
        <v>0</v>
      </c>
      <c r="T46">
        <f t="shared" si="45"/>
        <v>0</v>
      </c>
      <c r="U46">
        <f t="shared" si="45"/>
        <v>0</v>
      </c>
    </row>
    <row r="47" spans="2:21" ht="15.75">
      <c r="B47" t="str">
        <f>J44</f>
        <v>Intimate</v>
      </c>
      <c r="C47" s="2" t="e">
        <f t="shared" ref="C47:C53" si="46">IF($D$44=$F$16,$F46,IF($D$44=$J$16,$J46,IF($D$44=$N$16,$N46)))</f>
        <v>#REF!</v>
      </c>
      <c r="F47" s="14">
        <f t="shared" ref="F47:U47" si="47">F34</f>
        <v>0</v>
      </c>
      <c r="G47">
        <f t="shared" si="47"/>
        <v>0</v>
      </c>
      <c r="H47">
        <f t="shared" si="47"/>
        <v>0</v>
      </c>
      <c r="I47">
        <f t="shared" si="47"/>
        <v>0</v>
      </c>
      <c r="J47" s="14" t="str">
        <f t="shared" si="47"/>
        <v>Swimwear</v>
      </c>
      <c r="K47" t="str">
        <f t="shared" si="47"/>
        <v>Swimwear</v>
      </c>
      <c r="L47" t="str">
        <f t="shared" si="47"/>
        <v>Costumi da bagno</v>
      </c>
      <c r="M47" t="str">
        <f t="shared" si="47"/>
        <v>Bademoden</v>
      </c>
      <c r="N47" s="14" t="str">
        <f t="shared" si="47"/>
        <v>Table linen</v>
      </c>
      <c r="O47" t="str">
        <f t="shared" si="47"/>
        <v>Table linen</v>
      </c>
      <c r="P47" t="str">
        <f t="shared" si="47"/>
        <v>Biancheria da tavola</v>
      </c>
      <c r="Q47" t="str">
        <f t="shared" si="47"/>
        <v>Tischwäsche</v>
      </c>
      <c r="R47">
        <f t="shared" si="47"/>
        <v>0</v>
      </c>
      <c r="S47">
        <f t="shared" si="47"/>
        <v>0</v>
      </c>
      <c r="T47">
        <f t="shared" si="47"/>
        <v>0</v>
      </c>
      <c r="U47">
        <f t="shared" si="47"/>
        <v>0</v>
      </c>
    </row>
    <row r="48" spans="2:21" ht="15.75">
      <c r="B48" t="str">
        <f>N44</f>
        <v>Home Textile</v>
      </c>
      <c r="C48" s="2" t="e">
        <f t="shared" si="46"/>
        <v>#REF!</v>
      </c>
      <c r="F48" s="14">
        <f t="shared" ref="F48:U48" si="48">F35</f>
        <v>0</v>
      </c>
      <c r="G48">
        <f t="shared" si="48"/>
        <v>0</v>
      </c>
      <c r="H48">
        <f t="shared" si="48"/>
        <v>0</v>
      </c>
      <c r="I48">
        <f t="shared" si="48"/>
        <v>0</v>
      </c>
      <c r="J48" s="14" t="str">
        <f t="shared" si="48"/>
        <v>Socks &amp; Tights</v>
      </c>
      <c r="K48" t="str">
        <f t="shared" si="48"/>
        <v>Socks &amp; Tights</v>
      </c>
      <c r="L48" t="str">
        <f t="shared" si="48"/>
        <v>Calze e collant</v>
      </c>
      <c r="M48" t="str">
        <f t="shared" si="48"/>
        <v>Socken &amp; Strumpfhosen</v>
      </c>
      <c r="N48" s="14" t="str">
        <f t="shared" si="48"/>
        <v>Decorated pillows</v>
      </c>
      <c r="O48" t="str">
        <f t="shared" si="48"/>
        <v>Decorated pillows</v>
      </c>
      <c r="P48" t="str">
        <f t="shared" si="48"/>
        <v xml:space="preserve">Cuscini arredo </v>
      </c>
      <c r="Q48" t="str">
        <f t="shared" si="48"/>
        <v>Dekokissen</v>
      </c>
      <c r="R48">
        <f t="shared" si="48"/>
        <v>0</v>
      </c>
      <c r="S48">
        <f t="shared" si="48"/>
        <v>0</v>
      </c>
      <c r="T48">
        <f t="shared" si="48"/>
        <v>0</v>
      </c>
      <c r="U48">
        <f t="shared" si="48"/>
        <v>0</v>
      </c>
    </row>
    <row r="49" spans="2:21" ht="15.75">
      <c r="B49">
        <f>B36</f>
        <v>0</v>
      </c>
      <c r="C49" s="2" t="e">
        <f t="shared" si="46"/>
        <v>#REF!</v>
      </c>
      <c r="F49">
        <f t="shared" ref="F49:U49" si="49">F36</f>
        <v>0</v>
      </c>
      <c r="G49">
        <f t="shared" si="49"/>
        <v>0</v>
      </c>
      <c r="H49">
        <f t="shared" si="49"/>
        <v>0</v>
      </c>
      <c r="I49">
        <f t="shared" si="49"/>
        <v>0</v>
      </c>
      <c r="J49">
        <f t="shared" si="49"/>
        <v>0</v>
      </c>
      <c r="K49">
        <f t="shared" si="49"/>
        <v>0</v>
      </c>
      <c r="L49">
        <f t="shared" si="49"/>
        <v>0</v>
      </c>
      <c r="M49" s="104">
        <f t="shared" si="49"/>
        <v>0</v>
      </c>
      <c r="N49" s="14" t="str">
        <f t="shared" si="49"/>
        <v>Blankets, Throws &amp; Bedspreads</v>
      </c>
      <c r="O49" t="str">
        <f t="shared" si="49"/>
        <v>Blankets, Throws &amp; Bedspreads</v>
      </c>
      <c r="P49" t="str">
        <f t="shared" si="49"/>
        <v>Coperte e plaid</v>
      </c>
      <c r="Q49" t="str">
        <f t="shared" si="49"/>
        <v>Heimdecken und Plaids</v>
      </c>
      <c r="R49">
        <f t="shared" si="49"/>
        <v>0</v>
      </c>
      <c r="S49">
        <f t="shared" si="49"/>
        <v>0</v>
      </c>
      <c r="T49">
        <f t="shared" si="49"/>
        <v>0</v>
      </c>
      <c r="U49">
        <f t="shared" si="49"/>
        <v>0</v>
      </c>
    </row>
    <row r="50" spans="2:21" ht="15.75">
      <c r="C50" s="2" t="e">
        <f t="shared" si="46"/>
        <v>#REF!</v>
      </c>
      <c r="F50">
        <f t="shared" ref="F50:U50" si="50">F37</f>
        <v>0</v>
      </c>
      <c r="G50">
        <f t="shared" si="50"/>
        <v>0</v>
      </c>
      <c r="H50">
        <f t="shared" si="50"/>
        <v>0</v>
      </c>
      <c r="I50">
        <f t="shared" si="50"/>
        <v>0</v>
      </c>
      <c r="J50">
        <f t="shared" si="50"/>
        <v>0</v>
      </c>
      <c r="K50">
        <f t="shared" si="50"/>
        <v>0</v>
      </c>
      <c r="L50">
        <f t="shared" si="50"/>
        <v>0</v>
      </c>
      <c r="M50">
        <f t="shared" si="50"/>
        <v>0</v>
      </c>
      <c r="N50" s="14" t="str">
        <f t="shared" si="50"/>
        <v>Curtains/shower curtains</v>
      </c>
      <c r="O50" s="103" t="str">
        <f t="shared" si="50"/>
        <v>Curtains/shower curtains</v>
      </c>
      <c r="P50" s="103" t="str">
        <f t="shared" si="50"/>
        <v>Tende e Tende doccia</v>
      </c>
      <c r="Q50" s="103" t="str">
        <f t="shared" si="50"/>
        <v>Gardinen und Duschvorhang</v>
      </c>
      <c r="R50">
        <f t="shared" si="50"/>
        <v>0</v>
      </c>
      <c r="S50">
        <f t="shared" si="50"/>
        <v>0</v>
      </c>
      <c r="T50">
        <f t="shared" si="50"/>
        <v>0</v>
      </c>
      <c r="U50">
        <f t="shared" si="50"/>
        <v>0</v>
      </c>
    </row>
    <row r="51" spans="2:21" ht="15.75">
      <c r="C51" s="2" t="e">
        <f t="shared" si="46"/>
        <v>#REF!</v>
      </c>
      <c r="F51">
        <f t="shared" ref="F51:U51" si="51">F38</f>
        <v>0</v>
      </c>
      <c r="G51">
        <f t="shared" si="51"/>
        <v>0</v>
      </c>
      <c r="H51">
        <f t="shared" si="51"/>
        <v>0</v>
      </c>
      <c r="I51">
        <f t="shared" si="51"/>
        <v>0</v>
      </c>
      <c r="J51">
        <f t="shared" si="51"/>
        <v>0</v>
      </c>
      <c r="K51">
        <f t="shared" si="51"/>
        <v>0</v>
      </c>
      <c r="L51">
        <f t="shared" si="51"/>
        <v>0</v>
      </c>
      <c r="M51">
        <f t="shared" si="51"/>
        <v>0</v>
      </c>
      <c r="N51" s="14" t="str">
        <f t="shared" si="51"/>
        <v>Bed Linen, Duvet covers, sheets, pillowcase</v>
      </c>
      <c r="O51" s="103" t="str">
        <f t="shared" si="51"/>
        <v>Bed Linen, Duvet covers, sheets, pillowcase</v>
      </c>
      <c r="P51" s="103" t="str">
        <f t="shared" si="51"/>
        <v>Biancheria da letto (lenzuola federe copripiumini)</v>
      </c>
      <c r="Q51" s="103" t="str">
        <f t="shared" si="51"/>
        <v>Bettwäsche</v>
      </c>
      <c r="R51">
        <f t="shared" si="51"/>
        <v>0</v>
      </c>
      <c r="S51">
        <f t="shared" si="51"/>
        <v>0</v>
      </c>
      <c r="T51">
        <f t="shared" si="51"/>
        <v>0</v>
      </c>
      <c r="U51">
        <f t="shared" si="51"/>
        <v>0</v>
      </c>
    </row>
    <row r="52" spans="2:21" ht="15.75">
      <c r="C52" s="2" t="e">
        <f t="shared" si="46"/>
        <v>#REF!</v>
      </c>
      <c r="F52">
        <f t="shared" ref="F52:U52" si="52">F39</f>
        <v>0</v>
      </c>
      <c r="G52">
        <f t="shared" si="52"/>
        <v>0</v>
      </c>
      <c r="H52">
        <f t="shared" si="52"/>
        <v>0</v>
      </c>
      <c r="I52">
        <f t="shared" si="52"/>
        <v>0</v>
      </c>
      <c r="J52">
        <f t="shared" si="52"/>
        <v>0</v>
      </c>
      <c r="K52">
        <f t="shared" si="52"/>
        <v>0</v>
      </c>
      <c r="L52">
        <f t="shared" si="52"/>
        <v>0</v>
      </c>
      <c r="M52">
        <f t="shared" si="52"/>
        <v>0</v>
      </c>
      <c r="N52" s="14" t="str">
        <f t="shared" si="52"/>
        <v>Chair and Sofa Covers</v>
      </c>
      <c r="O52" s="103" t="str">
        <f t="shared" si="52"/>
        <v>Chair and Sofa Covers</v>
      </c>
      <c r="P52" s="103" t="str">
        <f t="shared" si="52"/>
        <v>fodere e cuscini per mobili</v>
      </c>
      <c r="Q52" s="103" t="str">
        <f t="shared" si="52"/>
        <v>Stuhl- und Liegenauflagen</v>
      </c>
      <c r="R52">
        <f t="shared" si="52"/>
        <v>0</v>
      </c>
      <c r="S52">
        <f t="shared" si="52"/>
        <v>0</v>
      </c>
      <c r="T52">
        <f t="shared" si="52"/>
        <v>0</v>
      </c>
      <c r="U52">
        <f t="shared" si="52"/>
        <v>0</v>
      </c>
    </row>
    <row r="53" spans="2:21" ht="15.75">
      <c r="C53" s="2" t="e">
        <f t="shared" si="46"/>
        <v>#REF!</v>
      </c>
      <c r="F53">
        <f t="shared" ref="F53:U53" si="53">F40</f>
        <v>0</v>
      </c>
      <c r="G53">
        <f t="shared" si="53"/>
        <v>0</v>
      </c>
      <c r="H53">
        <f t="shared" si="53"/>
        <v>0</v>
      </c>
      <c r="I53">
        <f t="shared" si="53"/>
        <v>0</v>
      </c>
      <c r="J53">
        <f t="shared" si="53"/>
        <v>0</v>
      </c>
      <c r="K53">
        <f t="shared" si="53"/>
        <v>0</v>
      </c>
      <c r="L53">
        <f t="shared" si="53"/>
        <v>0</v>
      </c>
      <c r="M53">
        <f t="shared" si="53"/>
        <v>0</v>
      </c>
      <c r="N53" s="14" t="str">
        <f t="shared" si="53"/>
        <v>Padded beddings (duvets, pillows, quilted throws)</v>
      </c>
      <c r="O53" t="str">
        <f t="shared" si="53"/>
        <v>Padded beddings (duvets, pillows, quilted throws)</v>
      </c>
      <c r="P53" t="str">
        <f t="shared" si="53"/>
        <v>Biancheria da letto imbottiti (piumini, guanciali,copriletti)</v>
      </c>
      <c r="Q53" t="str">
        <f t="shared" si="53"/>
        <v>Bettwaren</v>
      </c>
      <c r="R53">
        <f t="shared" si="53"/>
        <v>0</v>
      </c>
      <c r="S53">
        <f t="shared" si="53"/>
        <v>0</v>
      </c>
      <c r="T53">
        <f t="shared" si="53"/>
        <v>0</v>
      </c>
      <c r="U53">
        <f t="shared" si="53"/>
        <v>0</v>
      </c>
    </row>
    <row r="54" spans="2:21" ht="15.75">
      <c r="C54" s="2" t="e">
        <f t="shared" ref="C54:C56" si="54">IF($D$44=$F$16,$F53,IF($D$44=$J$16,$J53,IF($D$44=$N$16,$N53)))</f>
        <v>#REF!</v>
      </c>
      <c r="F54">
        <f t="shared" ref="F54:U54" si="55">F41</f>
        <v>0</v>
      </c>
      <c r="G54">
        <f t="shared" si="55"/>
        <v>0</v>
      </c>
      <c r="H54">
        <f t="shared" si="55"/>
        <v>0</v>
      </c>
      <c r="I54">
        <f t="shared" si="55"/>
        <v>0</v>
      </c>
      <c r="J54">
        <f t="shared" si="55"/>
        <v>0</v>
      </c>
      <c r="K54">
        <f t="shared" si="55"/>
        <v>0</v>
      </c>
      <c r="L54">
        <f t="shared" si="55"/>
        <v>0</v>
      </c>
      <c r="M54">
        <f t="shared" si="55"/>
        <v>0</v>
      </c>
      <c r="N54" s="14" t="str">
        <f t="shared" si="55"/>
        <v>Mattresses / toppers / support pillows</v>
      </c>
      <c r="O54" t="str">
        <f t="shared" si="55"/>
        <v>Mattresses / toppers / support pillows</v>
      </c>
      <c r="P54" t="str">
        <f t="shared" si="55"/>
        <v>Materassi / toppers / cuscini da supporto</v>
      </c>
      <c r="Q54" t="str">
        <f t="shared" si="55"/>
        <v>Matratzen / Topper / Stützkissen</v>
      </c>
      <c r="R54">
        <f t="shared" si="55"/>
        <v>0</v>
      </c>
      <c r="S54">
        <f t="shared" si="55"/>
        <v>0</v>
      </c>
      <c r="T54">
        <f t="shared" si="55"/>
        <v>0</v>
      </c>
      <c r="U54">
        <f t="shared" si="55"/>
        <v>0</v>
      </c>
    </row>
    <row r="55" spans="2:21" ht="15.75">
      <c r="C55" s="2" t="e">
        <f t="shared" si="54"/>
        <v>#REF!</v>
      </c>
      <c r="F55">
        <f t="shared" ref="F55:U55" si="56">F42</f>
        <v>0</v>
      </c>
      <c r="G55">
        <f t="shared" si="56"/>
        <v>0</v>
      </c>
      <c r="H55">
        <f t="shared" si="56"/>
        <v>0</v>
      </c>
      <c r="I55">
        <f t="shared" si="56"/>
        <v>0</v>
      </c>
      <c r="J55" s="14">
        <f t="shared" si="56"/>
        <v>0</v>
      </c>
      <c r="K55">
        <f t="shared" si="56"/>
        <v>0</v>
      </c>
      <c r="L55">
        <f t="shared" si="56"/>
        <v>0</v>
      </c>
      <c r="M55">
        <f t="shared" si="56"/>
        <v>0</v>
      </c>
      <c r="N55" s="14">
        <f t="shared" si="56"/>
        <v>0</v>
      </c>
      <c r="O55">
        <f t="shared" si="56"/>
        <v>0</v>
      </c>
      <c r="P55">
        <f t="shared" si="56"/>
        <v>0</v>
      </c>
      <c r="Q55">
        <f t="shared" si="56"/>
        <v>0</v>
      </c>
      <c r="R55">
        <f t="shared" si="56"/>
        <v>0</v>
      </c>
      <c r="S55">
        <f t="shared" si="56"/>
        <v>0</v>
      </c>
      <c r="T55">
        <f t="shared" si="56"/>
        <v>0</v>
      </c>
      <c r="U55">
        <f t="shared" si="56"/>
        <v>0</v>
      </c>
    </row>
    <row r="56" spans="2:21" ht="15.75">
      <c r="C56" s="2" t="e">
        <f t="shared" si="54"/>
        <v>#REF!</v>
      </c>
      <c r="J56" s="14"/>
      <c r="N56" s="14"/>
    </row>
    <row r="57" spans="2:21" ht="15.75">
      <c r="C57" s="2"/>
    </row>
    <row r="58" spans="2:21" ht="15.75" thickBot="1">
      <c r="F58" s="22" t="str">
        <f>F43</f>
        <v>English (default)</v>
      </c>
      <c r="G58" s="11" t="str">
        <f t="shared" ref="G58:Q58" si="57">G43</f>
        <v>English (default)</v>
      </c>
      <c r="H58" s="11" t="str">
        <f t="shared" si="57"/>
        <v>Italiano</v>
      </c>
      <c r="I58" s="11" t="str">
        <f t="shared" si="57"/>
        <v>Deutsch</v>
      </c>
      <c r="J58" s="22" t="str">
        <f t="shared" si="57"/>
        <v>English (default)</v>
      </c>
      <c r="K58" s="11" t="str">
        <f t="shared" si="57"/>
        <v>English (default)</v>
      </c>
      <c r="L58" s="11" t="str">
        <f t="shared" si="57"/>
        <v>Italiano</v>
      </c>
      <c r="M58" s="11" t="str">
        <f t="shared" si="57"/>
        <v>Deutsch</v>
      </c>
      <c r="N58" s="22" t="str">
        <f t="shared" si="57"/>
        <v>English (default)</v>
      </c>
      <c r="O58" s="11" t="str">
        <f t="shared" si="57"/>
        <v>English (default)</v>
      </c>
      <c r="P58" s="11" t="str">
        <f t="shared" si="57"/>
        <v>Italiano</v>
      </c>
      <c r="Q58" s="11" t="str">
        <f t="shared" si="57"/>
        <v>Deutsch</v>
      </c>
      <c r="R58">
        <f t="shared" ref="R58:U58" si="58">R45</f>
        <v>0</v>
      </c>
      <c r="S58">
        <f t="shared" si="58"/>
        <v>0</v>
      </c>
      <c r="T58">
        <f t="shared" si="58"/>
        <v>0</v>
      </c>
      <c r="U58">
        <f t="shared" si="58"/>
        <v>0</v>
      </c>
    </row>
    <row r="59" spans="2:21" ht="15.75" thickBot="1">
      <c r="B59" t="s">
        <v>1302</v>
      </c>
      <c r="C59" t="s">
        <v>1303</v>
      </c>
      <c r="D59" s="47" t="e">
        <f>'PRODUCT INFORMATION'!#REF!</f>
        <v>#REF!</v>
      </c>
      <c r="F59" s="32" t="str">
        <f t="shared" ref="F59:Q59" si="59">F44</f>
        <v>Apparel</v>
      </c>
      <c r="G59" s="33" t="str">
        <f t="shared" si="59"/>
        <v>Apparel</v>
      </c>
      <c r="H59" s="33" t="str">
        <f t="shared" si="59"/>
        <v>Abbigliamento</v>
      </c>
      <c r="I59" s="33" t="str">
        <f t="shared" si="59"/>
        <v>Bekleidung</v>
      </c>
      <c r="J59" s="32" t="str">
        <f t="shared" si="59"/>
        <v>Intimate</v>
      </c>
      <c r="K59" s="33" t="str">
        <f t="shared" si="59"/>
        <v>Intimate</v>
      </c>
      <c r="L59" s="33" t="str">
        <f t="shared" si="59"/>
        <v>Intimo</v>
      </c>
      <c r="M59" s="33" t="str">
        <f t="shared" si="59"/>
        <v>Wäsche</v>
      </c>
      <c r="N59" s="32" t="str">
        <f t="shared" si="59"/>
        <v>Home Textile</v>
      </c>
      <c r="O59" s="33" t="str">
        <f t="shared" si="59"/>
        <v>Home Textile</v>
      </c>
      <c r="P59" s="33" t="str">
        <f t="shared" si="59"/>
        <v>Tessile Casa</v>
      </c>
      <c r="Q59" s="33" t="str">
        <f t="shared" si="59"/>
        <v>Heimtextilien</v>
      </c>
      <c r="R59">
        <f t="shared" ref="R59:U59" si="60">R46</f>
        <v>0</v>
      </c>
      <c r="S59">
        <f t="shared" si="60"/>
        <v>0</v>
      </c>
      <c r="T59">
        <f t="shared" si="60"/>
        <v>0</v>
      </c>
      <c r="U59">
        <f t="shared" si="60"/>
        <v>0</v>
      </c>
    </row>
    <row r="60" spans="2:21">
      <c r="B60" t="s">
        <v>284</v>
      </c>
      <c r="C60" t="s">
        <v>284</v>
      </c>
      <c r="F60" s="14" t="str">
        <f t="shared" ref="F60:Q60" si="61">F45</f>
        <v>Apparel</v>
      </c>
      <c r="G60" t="str">
        <f t="shared" si="61"/>
        <v>Apparel</v>
      </c>
      <c r="H60" t="str">
        <f t="shared" si="61"/>
        <v>Abbigliamento</v>
      </c>
      <c r="I60" t="str">
        <f t="shared" si="61"/>
        <v>Bekleidung</v>
      </c>
      <c r="J60" s="14" t="str">
        <f t="shared" si="61"/>
        <v>Bra</v>
      </c>
      <c r="K60" t="str">
        <f t="shared" si="61"/>
        <v>Bra</v>
      </c>
      <c r="L60" t="str">
        <f t="shared" si="61"/>
        <v xml:space="preserve">Reggiseni </v>
      </c>
      <c r="M60" t="str">
        <f t="shared" si="61"/>
        <v>Büstenhalter (BH)</v>
      </c>
      <c r="N60" s="14" t="str">
        <f t="shared" si="61"/>
        <v>Carpets, doormats, bathmats</v>
      </c>
      <c r="O60" s="103" t="str">
        <f t="shared" si="61"/>
        <v>Carpets, doormats, bathmats</v>
      </c>
      <c r="P60" s="103" t="str">
        <f t="shared" si="61"/>
        <v>Tappeti, zerbini, tappetini da bagno</v>
      </c>
      <c r="Q60" s="103" t="str">
        <f t="shared" si="61"/>
        <v>Teppiche, Fuß- und Badematten</v>
      </c>
      <c r="R60">
        <f t="shared" ref="R60:U60" si="62">R47</f>
        <v>0</v>
      </c>
      <c r="S60">
        <f t="shared" si="62"/>
        <v>0</v>
      </c>
      <c r="T60">
        <f t="shared" si="62"/>
        <v>0</v>
      </c>
      <c r="U60">
        <f t="shared" si="62"/>
        <v>0</v>
      </c>
    </row>
    <row r="61" spans="2:21" ht="15.75">
      <c r="B61" t="str">
        <f>F59</f>
        <v>Apparel</v>
      </c>
      <c r="C61" s="2" t="e">
        <f>IF($D$59=$F$16,$F60,IF($D$59=$J$16,$J60,IF($D$59=$N$16,$N60)))</f>
        <v>#REF!</v>
      </c>
      <c r="F61" s="14" t="str">
        <f t="shared" ref="F61:Q61" si="63">F46</f>
        <v>Fashion Accessories</v>
      </c>
      <c r="G61" s="26" t="str">
        <f t="shared" si="63"/>
        <v>Fashion Accessories</v>
      </c>
      <c r="H61" s="26" t="str">
        <f t="shared" si="63"/>
        <v xml:space="preserve">Accessori tessili </v>
      </c>
      <c r="I61" s="26" t="str">
        <f t="shared" si="63"/>
        <v>Mode-Accessoires</v>
      </c>
      <c r="J61" s="14" t="str">
        <f t="shared" si="63"/>
        <v>Brief</v>
      </c>
      <c r="K61" t="str">
        <f t="shared" si="63"/>
        <v>Brief</v>
      </c>
      <c r="L61" t="str">
        <f t="shared" si="63"/>
        <v>Slip</v>
      </c>
      <c r="M61" t="str">
        <f t="shared" si="63"/>
        <v>Slip</v>
      </c>
      <c r="N61" s="14" t="str">
        <f t="shared" si="63"/>
        <v xml:space="preserve">Towels, Face cloth, cleaning clothes </v>
      </c>
      <c r="O61" t="str">
        <f t="shared" si="63"/>
        <v xml:space="preserve">Towels, Face cloth, cleaning clothes </v>
      </c>
      <c r="P61" t="str">
        <f t="shared" si="63"/>
        <v>asciugamani, salviette</v>
      </c>
      <c r="Q61" t="str">
        <f t="shared" si="63"/>
        <v>Handtücher, Reinigungstücher</v>
      </c>
      <c r="R61">
        <f t="shared" ref="R61:U61" si="64">R48</f>
        <v>0</v>
      </c>
      <c r="S61">
        <f t="shared" si="64"/>
        <v>0</v>
      </c>
      <c r="T61">
        <f t="shared" si="64"/>
        <v>0</v>
      </c>
      <c r="U61">
        <f t="shared" si="64"/>
        <v>0</v>
      </c>
    </row>
    <row r="62" spans="2:21" ht="15.75">
      <c r="B62" t="str">
        <f>J59</f>
        <v>Intimate</v>
      </c>
      <c r="C62" s="2" t="e">
        <f t="shared" ref="C62:C70" si="65">IF($D$59=$F$16,$F61,IF($D$59=$J$16,$J61,IF($D$59=$N$16,$N61)))</f>
        <v>#REF!</v>
      </c>
      <c r="F62" s="14">
        <f t="shared" ref="F62:Q62" si="66">F47</f>
        <v>0</v>
      </c>
      <c r="G62">
        <f t="shared" si="66"/>
        <v>0</v>
      </c>
      <c r="H62">
        <f t="shared" si="66"/>
        <v>0</v>
      </c>
      <c r="I62">
        <f t="shared" si="66"/>
        <v>0</v>
      </c>
      <c r="J62" s="14" t="str">
        <f t="shared" si="66"/>
        <v>Swimwear</v>
      </c>
      <c r="K62" t="str">
        <f t="shared" si="66"/>
        <v>Swimwear</v>
      </c>
      <c r="L62" t="str">
        <f t="shared" si="66"/>
        <v>Costumi da bagno</v>
      </c>
      <c r="M62" t="str">
        <f t="shared" si="66"/>
        <v>Bademoden</v>
      </c>
      <c r="N62" s="14" t="str">
        <f t="shared" si="66"/>
        <v>Table linen</v>
      </c>
      <c r="O62" t="str">
        <f t="shared" si="66"/>
        <v>Table linen</v>
      </c>
      <c r="P62" t="str">
        <f t="shared" si="66"/>
        <v>Biancheria da tavola</v>
      </c>
      <c r="Q62" t="str">
        <f t="shared" si="66"/>
        <v>Tischwäsche</v>
      </c>
      <c r="R62">
        <f t="shared" ref="R62:U62" si="67">R49</f>
        <v>0</v>
      </c>
      <c r="S62">
        <f t="shared" si="67"/>
        <v>0</v>
      </c>
      <c r="T62">
        <f t="shared" si="67"/>
        <v>0</v>
      </c>
      <c r="U62">
        <f t="shared" si="67"/>
        <v>0</v>
      </c>
    </row>
    <row r="63" spans="2:21" ht="15.75">
      <c r="B63" t="str">
        <f>N59</f>
        <v>Home Textile</v>
      </c>
      <c r="C63" s="2" t="e">
        <f t="shared" si="65"/>
        <v>#REF!</v>
      </c>
      <c r="F63" s="14">
        <f t="shared" ref="F63:Q63" si="68">F48</f>
        <v>0</v>
      </c>
      <c r="G63">
        <f t="shared" si="68"/>
        <v>0</v>
      </c>
      <c r="H63">
        <f t="shared" si="68"/>
        <v>0</v>
      </c>
      <c r="I63">
        <f t="shared" si="68"/>
        <v>0</v>
      </c>
      <c r="J63" s="14" t="str">
        <f t="shared" si="68"/>
        <v>Socks &amp; Tights</v>
      </c>
      <c r="K63" t="str">
        <f t="shared" si="68"/>
        <v>Socks &amp; Tights</v>
      </c>
      <c r="L63" t="str">
        <f t="shared" si="68"/>
        <v>Calze e collant</v>
      </c>
      <c r="M63" t="str">
        <f t="shared" si="68"/>
        <v>Socken &amp; Strumpfhosen</v>
      </c>
      <c r="N63" s="14" t="str">
        <f t="shared" si="68"/>
        <v>Decorated pillows</v>
      </c>
      <c r="O63" t="str">
        <f t="shared" si="68"/>
        <v>Decorated pillows</v>
      </c>
      <c r="P63" t="str">
        <f t="shared" si="68"/>
        <v xml:space="preserve">Cuscini arredo </v>
      </c>
      <c r="Q63" t="str">
        <f t="shared" si="68"/>
        <v>Dekokissen</v>
      </c>
      <c r="R63">
        <f t="shared" ref="R63:U63" si="69">R50</f>
        <v>0</v>
      </c>
      <c r="S63">
        <f t="shared" si="69"/>
        <v>0</v>
      </c>
      <c r="T63">
        <f t="shared" si="69"/>
        <v>0</v>
      </c>
      <c r="U63">
        <f t="shared" si="69"/>
        <v>0</v>
      </c>
    </row>
    <row r="64" spans="2:21" ht="15.75">
      <c r="B64">
        <f>B51</f>
        <v>0</v>
      </c>
      <c r="C64" s="2" t="e">
        <f t="shared" si="65"/>
        <v>#REF!</v>
      </c>
      <c r="F64">
        <f t="shared" ref="F64:Q64" si="70">F49</f>
        <v>0</v>
      </c>
      <c r="G64">
        <f t="shared" si="70"/>
        <v>0</v>
      </c>
      <c r="H64">
        <f t="shared" si="70"/>
        <v>0</v>
      </c>
      <c r="I64">
        <f t="shared" si="70"/>
        <v>0</v>
      </c>
      <c r="J64">
        <f t="shared" si="70"/>
        <v>0</v>
      </c>
      <c r="K64">
        <f t="shared" si="70"/>
        <v>0</v>
      </c>
      <c r="L64">
        <f t="shared" si="70"/>
        <v>0</v>
      </c>
      <c r="M64" s="104">
        <f t="shared" si="70"/>
        <v>0</v>
      </c>
      <c r="N64" s="14" t="str">
        <f t="shared" si="70"/>
        <v>Blankets, Throws &amp; Bedspreads</v>
      </c>
      <c r="O64" t="str">
        <f t="shared" si="70"/>
        <v>Blankets, Throws &amp; Bedspreads</v>
      </c>
      <c r="P64" t="str">
        <f t="shared" si="70"/>
        <v>Coperte e plaid</v>
      </c>
      <c r="Q64" t="str">
        <f t="shared" si="70"/>
        <v>Heimdecken und Plaids</v>
      </c>
      <c r="R64">
        <f t="shared" ref="R64:U64" si="71">R51</f>
        <v>0</v>
      </c>
      <c r="S64">
        <f t="shared" si="71"/>
        <v>0</v>
      </c>
      <c r="T64">
        <f t="shared" si="71"/>
        <v>0</v>
      </c>
      <c r="U64">
        <f t="shared" si="71"/>
        <v>0</v>
      </c>
    </row>
    <row r="65" spans="2:21" ht="15.75">
      <c r="C65" s="2" t="e">
        <f t="shared" si="65"/>
        <v>#REF!</v>
      </c>
      <c r="F65">
        <f t="shared" ref="F65:Q65" si="72">F50</f>
        <v>0</v>
      </c>
      <c r="G65">
        <f t="shared" si="72"/>
        <v>0</v>
      </c>
      <c r="H65">
        <f t="shared" si="72"/>
        <v>0</v>
      </c>
      <c r="I65">
        <f t="shared" si="72"/>
        <v>0</v>
      </c>
      <c r="J65">
        <f t="shared" si="72"/>
        <v>0</v>
      </c>
      <c r="K65">
        <f t="shared" si="72"/>
        <v>0</v>
      </c>
      <c r="L65">
        <f t="shared" si="72"/>
        <v>0</v>
      </c>
      <c r="M65">
        <f t="shared" si="72"/>
        <v>0</v>
      </c>
      <c r="N65" s="14" t="str">
        <f t="shared" si="72"/>
        <v>Curtains/shower curtains</v>
      </c>
      <c r="O65" s="103" t="str">
        <f t="shared" si="72"/>
        <v>Curtains/shower curtains</v>
      </c>
      <c r="P65" s="103" t="str">
        <f t="shared" si="72"/>
        <v>Tende e Tende doccia</v>
      </c>
      <c r="Q65" s="103" t="str">
        <f t="shared" si="72"/>
        <v>Gardinen und Duschvorhang</v>
      </c>
      <c r="R65">
        <f t="shared" ref="R65:U65" si="73">R52</f>
        <v>0</v>
      </c>
      <c r="S65">
        <f t="shared" si="73"/>
        <v>0</v>
      </c>
      <c r="T65">
        <f t="shared" si="73"/>
        <v>0</v>
      </c>
      <c r="U65">
        <f t="shared" si="73"/>
        <v>0</v>
      </c>
    </row>
    <row r="66" spans="2:21" ht="15.75">
      <c r="C66" s="2" t="e">
        <f t="shared" si="65"/>
        <v>#REF!</v>
      </c>
      <c r="F66">
        <f t="shared" ref="F66:Q66" si="74">F51</f>
        <v>0</v>
      </c>
      <c r="G66">
        <f t="shared" si="74"/>
        <v>0</v>
      </c>
      <c r="H66">
        <f t="shared" si="74"/>
        <v>0</v>
      </c>
      <c r="I66">
        <f t="shared" si="74"/>
        <v>0</v>
      </c>
      <c r="J66">
        <f t="shared" si="74"/>
        <v>0</v>
      </c>
      <c r="K66">
        <f t="shared" si="74"/>
        <v>0</v>
      </c>
      <c r="L66">
        <f t="shared" si="74"/>
        <v>0</v>
      </c>
      <c r="M66">
        <f t="shared" si="74"/>
        <v>0</v>
      </c>
      <c r="N66" s="14" t="str">
        <f t="shared" si="74"/>
        <v>Bed Linen, Duvet covers, sheets, pillowcase</v>
      </c>
      <c r="O66" s="103" t="str">
        <f t="shared" si="74"/>
        <v>Bed Linen, Duvet covers, sheets, pillowcase</v>
      </c>
      <c r="P66" s="103" t="str">
        <f t="shared" si="74"/>
        <v>Biancheria da letto (lenzuola federe copripiumini)</v>
      </c>
      <c r="Q66" s="103" t="str">
        <f t="shared" si="74"/>
        <v>Bettwäsche</v>
      </c>
      <c r="R66">
        <f t="shared" ref="R66:U66" si="75">R53</f>
        <v>0</v>
      </c>
      <c r="S66">
        <f t="shared" si="75"/>
        <v>0</v>
      </c>
      <c r="T66">
        <f t="shared" si="75"/>
        <v>0</v>
      </c>
      <c r="U66">
        <f t="shared" si="75"/>
        <v>0</v>
      </c>
    </row>
    <row r="67" spans="2:21" ht="15.75">
      <c r="C67" s="2" t="e">
        <f t="shared" si="65"/>
        <v>#REF!</v>
      </c>
      <c r="F67">
        <f t="shared" ref="F67:Q67" si="76">F52</f>
        <v>0</v>
      </c>
      <c r="G67">
        <f t="shared" si="76"/>
        <v>0</v>
      </c>
      <c r="H67">
        <f t="shared" si="76"/>
        <v>0</v>
      </c>
      <c r="I67">
        <f t="shared" si="76"/>
        <v>0</v>
      </c>
      <c r="J67">
        <f t="shared" si="76"/>
        <v>0</v>
      </c>
      <c r="K67">
        <f t="shared" si="76"/>
        <v>0</v>
      </c>
      <c r="L67">
        <f t="shared" si="76"/>
        <v>0</v>
      </c>
      <c r="M67">
        <f t="shared" si="76"/>
        <v>0</v>
      </c>
      <c r="N67" s="14" t="str">
        <f t="shared" si="76"/>
        <v>Chair and Sofa Covers</v>
      </c>
      <c r="O67" s="103" t="str">
        <f t="shared" si="76"/>
        <v>Chair and Sofa Covers</v>
      </c>
      <c r="P67" s="103" t="str">
        <f t="shared" si="76"/>
        <v>fodere e cuscini per mobili</v>
      </c>
      <c r="Q67" s="103" t="str">
        <f t="shared" si="76"/>
        <v>Stuhl- und Liegenauflagen</v>
      </c>
      <c r="R67">
        <f t="shared" ref="R67:U67" si="77">R54</f>
        <v>0</v>
      </c>
      <c r="S67">
        <f t="shared" si="77"/>
        <v>0</v>
      </c>
      <c r="T67">
        <f t="shared" si="77"/>
        <v>0</v>
      </c>
      <c r="U67">
        <f t="shared" si="77"/>
        <v>0</v>
      </c>
    </row>
    <row r="68" spans="2:21" ht="15.75">
      <c r="C68" s="2" t="e">
        <f t="shared" si="65"/>
        <v>#REF!</v>
      </c>
      <c r="F68">
        <f t="shared" ref="F68:Q68" si="78">F53</f>
        <v>0</v>
      </c>
      <c r="G68">
        <f t="shared" si="78"/>
        <v>0</v>
      </c>
      <c r="H68">
        <f t="shared" si="78"/>
        <v>0</v>
      </c>
      <c r="I68">
        <f t="shared" si="78"/>
        <v>0</v>
      </c>
      <c r="J68">
        <f t="shared" si="78"/>
        <v>0</v>
      </c>
      <c r="K68">
        <f t="shared" si="78"/>
        <v>0</v>
      </c>
      <c r="L68">
        <f t="shared" si="78"/>
        <v>0</v>
      </c>
      <c r="M68">
        <f t="shared" si="78"/>
        <v>0</v>
      </c>
      <c r="N68" s="14" t="str">
        <f t="shared" si="78"/>
        <v>Padded beddings (duvets, pillows, quilted throws)</v>
      </c>
      <c r="O68" t="str">
        <f t="shared" si="78"/>
        <v>Padded beddings (duvets, pillows, quilted throws)</v>
      </c>
      <c r="P68" t="str">
        <f t="shared" si="78"/>
        <v>Biancheria da letto imbottiti (piumini, guanciali,copriletti)</v>
      </c>
      <c r="Q68" t="str">
        <f t="shared" si="78"/>
        <v>Bettwaren</v>
      </c>
      <c r="R68">
        <f t="shared" ref="R68:U68" si="79">R55</f>
        <v>0</v>
      </c>
      <c r="S68">
        <f t="shared" si="79"/>
        <v>0</v>
      </c>
      <c r="T68">
        <f t="shared" si="79"/>
        <v>0</v>
      </c>
      <c r="U68">
        <f t="shared" si="79"/>
        <v>0</v>
      </c>
    </row>
    <row r="69" spans="2:21" ht="15.75">
      <c r="C69" s="2" t="e">
        <f t="shared" si="65"/>
        <v>#REF!</v>
      </c>
      <c r="F69">
        <f t="shared" ref="F69:Q69" si="80">F54</f>
        <v>0</v>
      </c>
      <c r="G69">
        <f t="shared" si="80"/>
        <v>0</v>
      </c>
      <c r="H69">
        <f t="shared" si="80"/>
        <v>0</v>
      </c>
      <c r="I69">
        <f t="shared" si="80"/>
        <v>0</v>
      </c>
      <c r="J69">
        <f t="shared" si="80"/>
        <v>0</v>
      </c>
      <c r="K69">
        <f t="shared" si="80"/>
        <v>0</v>
      </c>
      <c r="L69">
        <f t="shared" si="80"/>
        <v>0</v>
      </c>
      <c r="M69">
        <f t="shared" si="80"/>
        <v>0</v>
      </c>
      <c r="N69" s="14" t="str">
        <f t="shared" si="80"/>
        <v>Mattresses / toppers / support pillows</v>
      </c>
      <c r="O69" t="str">
        <f t="shared" si="80"/>
        <v>Mattresses / toppers / support pillows</v>
      </c>
      <c r="P69" t="str">
        <f t="shared" si="80"/>
        <v>Materassi / toppers / cuscini da supporto</v>
      </c>
      <c r="Q69" t="str">
        <f t="shared" si="80"/>
        <v>Matratzen / Topper / Stützkissen</v>
      </c>
      <c r="R69">
        <f t="shared" ref="R69:U69" si="81">R56</f>
        <v>0</v>
      </c>
      <c r="S69">
        <f t="shared" si="81"/>
        <v>0</v>
      </c>
      <c r="T69">
        <f t="shared" si="81"/>
        <v>0</v>
      </c>
      <c r="U69">
        <f t="shared" si="81"/>
        <v>0</v>
      </c>
    </row>
    <row r="70" spans="2:21" ht="15.75">
      <c r="C70" s="2" t="e">
        <f t="shared" si="65"/>
        <v>#REF!</v>
      </c>
      <c r="F70">
        <f t="shared" ref="F70:Q70" si="82">F55</f>
        <v>0</v>
      </c>
      <c r="G70">
        <f t="shared" si="82"/>
        <v>0</v>
      </c>
      <c r="H70">
        <f t="shared" si="82"/>
        <v>0</v>
      </c>
      <c r="I70">
        <f t="shared" si="82"/>
        <v>0</v>
      </c>
      <c r="J70" s="14">
        <f t="shared" si="82"/>
        <v>0</v>
      </c>
      <c r="K70">
        <f t="shared" si="82"/>
        <v>0</v>
      </c>
      <c r="L70">
        <f t="shared" si="82"/>
        <v>0</v>
      </c>
      <c r="M70">
        <f t="shared" si="82"/>
        <v>0</v>
      </c>
      <c r="N70" s="14">
        <f t="shared" si="82"/>
        <v>0</v>
      </c>
      <c r="O70">
        <f t="shared" si="82"/>
        <v>0</v>
      </c>
      <c r="P70">
        <f t="shared" si="82"/>
        <v>0</v>
      </c>
      <c r="Q70">
        <f t="shared" si="82"/>
        <v>0</v>
      </c>
      <c r="R70">
        <f t="shared" ref="R70:U70" si="83">R57</f>
        <v>0</v>
      </c>
      <c r="S70">
        <f t="shared" si="83"/>
        <v>0</v>
      </c>
      <c r="T70">
        <f t="shared" si="83"/>
        <v>0</v>
      </c>
      <c r="U70">
        <f t="shared" si="83"/>
        <v>0</v>
      </c>
    </row>
    <row r="71" spans="2:21" ht="15.75" thickBot="1">
      <c r="F71" s="22" t="str">
        <f>F58</f>
        <v>English (default)</v>
      </c>
      <c r="G71" s="11" t="str">
        <f t="shared" ref="G71:Q71" si="84">G58</f>
        <v>English (default)</v>
      </c>
      <c r="H71" s="11" t="str">
        <f t="shared" si="84"/>
        <v>Italiano</v>
      </c>
      <c r="I71" s="11" t="str">
        <f t="shared" si="84"/>
        <v>Deutsch</v>
      </c>
      <c r="J71" s="22" t="str">
        <f t="shared" si="84"/>
        <v>English (default)</v>
      </c>
      <c r="K71" s="11" t="str">
        <f t="shared" si="84"/>
        <v>English (default)</v>
      </c>
      <c r="L71" s="11" t="str">
        <f t="shared" si="84"/>
        <v>Italiano</v>
      </c>
      <c r="M71" s="11" t="str">
        <f t="shared" si="84"/>
        <v>Deutsch</v>
      </c>
      <c r="N71" s="22" t="str">
        <f t="shared" si="84"/>
        <v>English (default)</v>
      </c>
      <c r="O71" s="11" t="str">
        <f t="shared" si="84"/>
        <v>English (default)</v>
      </c>
      <c r="P71" s="11" t="str">
        <f t="shared" si="84"/>
        <v>Italiano</v>
      </c>
      <c r="Q71" s="11" t="str">
        <f t="shared" si="84"/>
        <v>Deutsch</v>
      </c>
      <c r="R71">
        <f t="shared" ref="R71:U71" si="85">R58</f>
        <v>0</v>
      </c>
      <c r="S71">
        <f t="shared" si="85"/>
        <v>0</v>
      </c>
      <c r="T71">
        <f t="shared" si="85"/>
        <v>0</v>
      </c>
      <c r="U71">
        <f t="shared" si="85"/>
        <v>0</v>
      </c>
    </row>
    <row r="72" spans="2:21" ht="15.75" thickBot="1">
      <c r="B72" t="s">
        <v>1302</v>
      </c>
      <c r="C72" t="str">
        <f>C59</f>
        <v>SUBCAT</v>
      </c>
      <c r="D72" s="47" t="e">
        <f>'PRODUCT INFORMATION'!#REF!</f>
        <v>#REF!</v>
      </c>
      <c r="F72" s="32" t="str">
        <f t="shared" ref="F72:Q72" si="86">F59</f>
        <v>Apparel</v>
      </c>
      <c r="G72" s="33" t="str">
        <f t="shared" si="86"/>
        <v>Apparel</v>
      </c>
      <c r="H72" s="33" t="str">
        <f t="shared" si="86"/>
        <v>Abbigliamento</v>
      </c>
      <c r="I72" s="33" t="str">
        <f t="shared" si="86"/>
        <v>Bekleidung</v>
      </c>
      <c r="J72" s="32" t="str">
        <f t="shared" si="86"/>
        <v>Intimate</v>
      </c>
      <c r="K72" s="33" t="str">
        <f t="shared" si="86"/>
        <v>Intimate</v>
      </c>
      <c r="L72" s="33" t="str">
        <f t="shared" si="86"/>
        <v>Intimo</v>
      </c>
      <c r="M72" s="33" t="str">
        <f t="shared" si="86"/>
        <v>Wäsche</v>
      </c>
      <c r="N72" s="32" t="str">
        <f t="shared" si="86"/>
        <v>Home Textile</v>
      </c>
      <c r="O72" s="33" t="str">
        <f t="shared" si="86"/>
        <v>Home Textile</v>
      </c>
      <c r="P72" s="33" t="str">
        <f t="shared" si="86"/>
        <v>Tessile Casa</v>
      </c>
      <c r="Q72" s="33" t="str">
        <f t="shared" si="86"/>
        <v>Heimtextilien</v>
      </c>
      <c r="R72">
        <f t="shared" ref="R72:U72" si="87">R59</f>
        <v>0</v>
      </c>
      <c r="S72">
        <f t="shared" si="87"/>
        <v>0</v>
      </c>
      <c r="T72">
        <f t="shared" si="87"/>
        <v>0</v>
      </c>
      <c r="U72">
        <f t="shared" si="87"/>
        <v>0</v>
      </c>
    </row>
    <row r="73" spans="2:21">
      <c r="B73" t="s">
        <v>284</v>
      </c>
      <c r="C73" t="str">
        <f>C60</f>
        <v>Select</v>
      </c>
      <c r="F73" s="14" t="str">
        <f t="shared" ref="F73:Q73" si="88">F60</f>
        <v>Apparel</v>
      </c>
      <c r="G73" t="str">
        <f t="shared" si="88"/>
        <v>Apparel</v>
      </c>
      <c r="H73" t="str">
        <f t="shared" si="88"/>
        <v>Abbigliamento</v>
      </c>
      <c r="I73" t="str">
        <f t="shared" si="88"/>
        <v>Bekleidung</v>
      </c>
      <c r="J73" s="14" t="str">
        <f t="shared" si="88"/>
        <v>Bra</v>
      </c>
      <c r="K73" t="str">
        <f t="shared" si="88"/>
        <v>Bra</v>
      </c>
      <c r="L73" t="str">
        <f t="shared" si="88"/>
        <v xml:space="preserve">Reggiseni </v>
      </c>
      <c r="M73" t="str">
        <f t="shared" si="88"/>
        <v>Büstenhalter (BH)</v>
      </c>
      <c r="N73" s="14" t="str">
        <f t="shared" si="88"/>
        <v>Carpets, doormats, bathmats</v>
      </c>
      <c r="O73" s="103" t="str">
        <f t="shared" si="88"/>
        <v>Carpets, doormats, bathmats</v>
      </c>
      <c r="P73" s="103" t="str">
        <f t="shared" si="88"/>
        <v>Tappeti, zerbini, tappetini da bagno</v>
      </c>
      <c r="Q73" s="103" t="str">
        <f t="shared" si="88"/>
        <v>Teppiche, Fuß- und Badematten</v>
      </c>
      <c r="R73">
        <f t="shared" ref="R73:U73" si="89">R60</f>
        <v>0</v>
      </c>
      <c r="S73">
        <f t="shared" si="89"/>
        <v>0</v>
      </c>
      <c r="T73">
        <f t="shared" si="89"/>
        <v>0</v>
      </c>
      <c r="U73">
        <f t="shared" si="89"/>
        <v>0</v>
      </c>
    </row>
    <row r="74" spans="2:21" ht="15.75">
      <c r="B74" t="str">
        <f>F72</f>
        <v>Apparel</v>
      </c>
      <c r="C74" s="2" t="e">
        <f>IF($D$72=$F$16,$F73,IF($D$72=$J$16,$J73,IF($D$72=$N$16,$N73)))</f>
        <v>#REF!</v>
      </c>
      <c r="F74" s="14" t="str">
        <f t="shared" ref="F74:Q74" si="90">F61</f>
        <v>Fashion Accessories</v>
      </c>
      <c r="G74" s="26" t="str">
        <f t="shared" si="90"/>
        <v>Fashion Accessories</v>
      </c>
      <c r="H74" s="26" t="str">
        <f t="shared" si="90"/>
        <v xml:space="preserve">Accessori tessili </v>
      </c>
      <c r="I74" s="26" t="str">
        <f t="shared" si="90"/>
        <v>Mode-Accessoires</v>
      </c>
      <c r="J74" s="14" t="str">
        <f t="shared" si="90"/>
        <v>Brief</v>
      </c>
      <c r="K74" t="str">
        <f t="shared" si="90"/>
        <v>Brief</v>
      </c>
      <c r="L74" t="str">
        <f t="shared" si="90"/>
        <v>Slip</v>
      </c>
      <c r="M74" t="str">
        <f t="shared" si="90"/>
        <v>Slip</v>
      </c>
      <c r="N74" s="14" t="str">
        <f t="shared" si="90"/>
        <v xml:space="preserve">Towels, Face cloth, cleaning clothes </v>
      </c>
      <c r="O74" t="str">
        <f t="shared" si="90"/>
        <v xml:space="preserve">Towels, Face cloth, cleaning clothes </v>
      </c>
      <c r="P74" t="str">
        <f t="shared" si="90"/>
        <v>asciugamani, salviette</v>
      </c>
      <c r="Q74" t="str">
        <f t="shared" si="90"/>
        <v>Handtücher, Reinigungstücher</v>
      </c>
      <c r="R74">
        <f t="shared" ref="R74:U74" si="91">R61</f>
        <v>0</v>
      </c>
      <c r="S74">
        <f t="shared" si="91"/>
        <v>0</v>
      </c>
      <c r="T74">
        <f t="shared" si="91"/>
        <v>0</v>
      </c>
      <c r="U74">
        <f t="shared" si="91"/>
        <v>0</v>
      </c>
    </row>
    <row r="75" spans="2:21" ht="15.75">
      <c r="B75" t="str">
        <f>J72</f>
        <v>Intimate</v>
      </c>
      <c r="C75" s="2" t="e">
        <f t="shared" ref="C75:C82" si="92">IF($D$72=$F$16,$F74,IF($D$72=$J$16,$J74,IF($D$72=$N$16,$N74)))</f>
        <v>#REF!</v>
      </c>
      <c r="F75" s="14">
        <f t="shared" ref="F75:Q75" si="93">F62</f>
        <v>0</v>
      </c>
      <c r="G75">
        <f t="shared" si="93"/>
        <v>0</v>
      </c>
      <c r="H75">
        <f t="shared" si="93"/>
        <v>0</v>
      </c>
      <c r="I75">
        <f t="shared" si="93"/>
        <v>0</v>
      </c>
      <c r="J75" s="14" t="str">
        <f t="shared" si="93"/>
        <v>Swimwear</v>
      </c>
      <c r="K75" t="str">
        <f t="shared" si="93"/>
        <v>Swimwear</v>
      </c>
      <c r="L75" t="str">
        <f t="shared" si="93"/>
        <v>Costumi da bagno</v>
      </c>
      <c r="M75" t="str">
        <f t="shared" si="93"/>
        <v>Bademoden</v>
      </c>
      <c r="N75" s="14" t="str">
        <f t="shared" si="93"/>
        <v>Table linen</v>
      </c>
      <c r="O75" t="str">
        <f t="shared" si="93"/>
        <v>Table linen</v>
      </c>
      <c r="P75" t="str">
        <f t="shared" si="93"/>
        <v>Biancheria da tavola</v>
      </c>
      <c r="Q75" t="str">
        <f t="shared" si="93"/>
        <v>Tischwäsche</v>
      </c>
      <c r="R75">
        <f t="shared" ref="R75:U75" si="94">R62</f>
        <v>0</v>
      </c>
      <c r="S75">
        <f t="shared" si="94"/>
        <v>0</v>
      </c>
      <c r="T75">
        <f t="shared" si="94"/>
        <v>0</v>
      </c>
      <c r="U75">
        <f t="shared" si="94"/>
        <v>0</v>
      </c>
    </row>
    <row r="76" spans="2:21" ht="15.75">
      <c r="B76" t="str">
        <f>N72</f>
        <v>Home Textile</v>
      </c>
      <c r="C76" s="2" t="e">
        <f t="shared" si="92"/>
        <v>#REF!</v>
      </c>
      <c r="F76" s="14">
        <f t="shared" ref="F76:Q76" si="95">F63</f>
        <v>0</v>
      </c>
      <c r="G76">
        <f t="shared" si="95"/>
        <v>0</v>
      </c>
      <c r="H76">
        <f t="shared" si="95"/>
        <v>0</v>
      </c>
      <c r="I76">
        <f t="shared" si="95"/>
        <v>0</v>
      </c>
      <c r="J76" s="14" t="str">
        <f t="shared" si="95"/>
        <v>Socks &amp; Tights</v>
      </c>
      <c r="K76" t="str">
        <f t="shared" si="95"/>
        <v>Socks &amp; Tights</v>
      </c>
      <c r="L76" t="str">
        <f t="shared" si="95"/>
        <v>Calze e collant</v>
      </c>
      <c r="M76" t="str">
        <f t="shared" si="95"/>
        <v>Socken &amp; Strumpfhosen</v>
      </c>
      <c r="N76" s="14" t="str">
        <f t="shared" si="95"/>
        <v>Decorated pillows</v>
      </c>
      <c r="O76" t="str">
        <f t="shared" si="95"/>
        <v>Decorated pillows</v>
      </c>
      <c r="P76" t="str">
        <f t="shared" si="95"/>
        <v xml:space="preserve">Cuscini arredo </v>
      </c>
      <c r="Q76" t="str">
        <f t="shared" si="95"/>
        <v>Dekokissen</v>
      </c>
      <c r="R76">
        <f t="shared" ref="R76:U76" si="96">R63</f>
        <v>0</v>
      </c>
      <c r="S76">
        <f t="shared" si="96"/>
        <v>0</v>
      </c>
      <c r="T76">
        <f t="shared" si="96"/>
        <v>0</v>
      </c>
      <c r="U76">
        <f t="shared" si="96"/>
        <v>0</v>
      </c>
    </row>
    <row r="77" spans="2:21" ht="15.75">
      <c r="B77">
        <f>B64</f>
        <v>0</v>
      </c>
      <c r="C77" s="2" t="e">
        <f t="shared" si="92"/>
        <v>#REF!</v>
      </c>
      <c r="F77">
        <f t="shared" ref="F77:Q77" si="97">F64</f>
        <v>0</v>
      </c>
      <c r="G77">
        <f t="shared" si="97"/>
        <v>0</v>
      </c>
      <c r="H77">
        <f t="shared" si="97"/>
        <v>0</v>
      </c>
      <c r="I77">
        <f t="shared" si="97"/>
        <v>0</v>
      </c>
      <c r="J77">
        <f t="shared" si="97"/>
        <v>0</v>
      </c>
      <c r="K77">
        <f t="shared" si="97"/>
        <v>0</v>
      </c>
      <c r="L77">
        <f t="shared" si="97"/>
        <v>0</v>
      </c>
      <c r="M77" s="104">
        <f t="shared" si="97"/>
        <v>0</v>
      </c>
      <c r="N77" s="14" t="str">
        <f t="shared" si="97"/>
        <v>Blankets, Throws &amp; Bedspreads</v>
      </c>
      <c r="O77" t="str">
        <f t="shared" si="97"/>
        <v>Blankets, Throws &amp; Bedspreads</v>
      </c>
      <c r="P77" t="str">
        <f t="shared" si="97"/>
        <v>Coperte e plaid</v>
      </c>
      <c r="Q77" t="str">
        <f t="shared" si="97"/>
        <v>Heimdecken und Plaids</v>
      </c>
      <c r="R77">
        <f t="shared" ref="R77:U77" si="98">R64</f>
        <v>0</v>
      </c>
      <c r="S77">
        <f t="shared" si="98"/>
        <v>0</v>
      </c>
      <c r="T77">
        <f t="shared" si="98"/>
        <v>0</v>
      </c>
      <c r="U77">
        <f t="shared" si="98"/>
        <v>0</v>
      </c>
    </row>
    <row r="78" spans="2:21" ht="15.75">
      <c r="C78" s="2" t="e">
        <f t="shared" si="92"/>
        <v>#REF!</v>
      </c>
      <c r="F78">
        <f t="shared" ref="F78:Q78" si="99">F65</f>
        <v>0</v>
      </c>
      <c r="G78">
        <f t="shared" si="99"/>
        <v>0</v>
      </c>
      <c r="H78">
        <f t="shared" si="99"/>
        <v>0</v>
      </c>
      <c r="I78">
        <f t="shared" si="99"/>
        <v>0</v>
      </c>
      <c r="J78">
        <f t="shared" si="99"/>
        <v>0</v>
      </c>
      <c r="K78">
        <f t="shared" si="99"/>
        <v>0</v>
      </c>
      <c r="L78">
        <f t="shared" si="99"/>
        <v>0</v>
      </c>
      <c r="M78">
        <f t="shared" si="99"/>
        <v>0</v>
      </c>
      <c r="N78" s="14" t="str">
        <f t="shared" si="99"/>
        <v>Curtains/shower curtains</v>
      </c>
      <c r="O78" s="103" t="str">
        <f t="shared" si="99"/>
        <v>Curtains/shower curtains</v>
      </c>
      <c r="P78" s="103" t="str">
        <f t="shared" si="99"/>
        <v>Tende e Tende doccia</v>
      </c>
      <c r="Q78" s="103" t="str">
        <f t="shared" si="99"/>
        <v>Gardinen und Duschvorhang</v>
      </c>
      <c r="R78">
        <f t="shared" ref="R78:U78" si="100">R65</f>
        <v>0</v>
      </c>
      <c r="S78">
        <f t="shared" si="100"/>
        <v>0</v>
      </c>
      <c r="T78">
        <f t="shared" si="100"/>
        <v>0</v>
      </c>
      <c r="U78">
        <f t="shared" si="100"/>
        <v>0</v>
      </c>
    </row>
    <row r="79" spans="2:21" ht="15.75">
      <c r="C79" s="2" t="e">
        <f t="shared" si="92"/>
        <v>#REF!</v>
      </c>
      <c r="F79">
        <f t="shared" ref="F79:Q79" si="101">F66</f>
        <v>0</v>
      </c>
      <c r="G79">
        <f t="shared" si="101"/>
        <v>0</v>
      </c>
      <c r="H79">
        <f t="shared" si="101"/>
        <v>0</v>
      </c>
      <c r="I79">
        <f t="shared" si="101"/>
        <v>0</v>
      </c>
      <c r="J79">
        <f t="shared" si="101"/>
        <v>0</v>
      </c>
      <c r="K79">
        <f t="shared" si="101"/>
        <v>0</v>
      </c>
      <c r="L79">
        <f t="shared" si="101"/>
        <v>0</v>
      </c>
      <c r="M79">
        <f t="shared" si="101"/>
        <v>0</v>
      </c>
      <c r="N79" s="14" t="str">
        <f t="shared" si="101"/>
        <v>Bed Linen, Duvet covers, sheets, pillowcase</v>
      </c>
      <c r="O79" s="103" t="str">
        <f t="shared" si="101"/>
        <v>Bed Linen, Duvet covers, sheets, pillowcase</v>
      </c>
      <c r="P79" s="103" t="str">
        <f t="shared" si="101"/>
        <v>Biancheria da letto (lenzuola federe copripiumini)</v>
      </c>
      <c r="Q79" s="103" t="str">
        <f t="shared" si="101"/>
        <v>Bettwäsche</v>
      </c>
      <c r="R79">
        <f t="shared" ref="R79:U79" si="102">R66</f>
        <v>0</v>
      </c>
      <c r="S79">
        <f t="shared" si="102"/>
        <v>0</v>
      </c>
      <c r="T79">
        <f t="shared" si="102"/>
        <v>0</v>
      </c>
      <c r="U79">
        <f t="shared" si="102"/>
        <v>0</v>
      </c>
    </row>
    <row r="80" spans="2:21" ht="15.75">
      <c r="C80" s="2" t="e">
        <f t="shared" si="92"/>
        <v>#REF!</v>
      </c>
      <c r="F80">
        <f t="shared" ref="F80:Q80" si="103">F67</f>
        <v>0</v>
      </c>
      <c r="G80">
        <f t="shared" si="103"/>
        <v>0</v>
      </c>
      <c r="H80">
        <f t="shared" si="103"/>
        <v>0</v>
      </c>
      <c r="I80">
        <f t="shared" si="103"/>
        <v>0</v>
      </c>
      <c r="J80">
        <f t="shared" si="103"/>
        <v>0</v>
      </c>
      <c r="K80">
        <f t="shared" si="103"/>
        <v>0</v>
      </c>
      <c r="L80">
        <f t="shared" si="103"/>
        <v>0</v>
      </c>
      <c r="M80">
        <f t="shared" si="103"/>
        <v>0</v>
      </c>
      <c r="N80" s="14" t="str">
        <f t="shared" si="103"/>
        <v>Chair and Sofa Covers</v>
      </c>
      <c r="O80" s="103" t="str">
        <f t="shared" si="103"/>
        <v>Chair and Sofa Covers</v>
      </c>
      <c r="P80" s="103" t="str">
        <f t="shared" si="103"/>
        <v>fodere e cuscini per mobili</v>
      </c>
      <c r="Q80" s="103" t="str">
        <f t="shared" si="103"/>
        <v>Stuhl- und Liegenauflagen</v>
      </c>
      <c r="R80">
        <f t="shared" ref="R80:U80" si="104">R67</f>
        <v>0</v>
      </c>
      <c r="S80">
        <f t="shared" si="104"/>
        <v>0</v>
      </c>
      <c r="T80">
        <f t="shared" si="104"/>
        <v>0</v>
      </c>
      <c r="U80">
        <f t="shared" si="104"/>
        <v>0</v>
      </c>
    </row>
    <row r="81" spans="2:21" ht="15.75">
      <c r="C81" s="2" t="e">
        <f t="shared" si="92"/>
        <v>#REF!</v>
      </c>
      <c r="F81">
        <f t="shared" ref="F81:Q81" si="105">F68</f>
        <v>0</v>
      </c>
      <c r="G81">
        <f t="shared" si="105"/>
        <v>0</v>
      </c>
      <c r="H81">
        <f t="shared" si="105"/>
        <v>0</v>
      </c>
      <c r="I81">
        <f t="shared" si="105"/>
        <v>0</v>
      </c>
      <c r="J81">
        <f t="shared" si="105"/>
        <v>0</v>
      </c>
      <c r="K81">
        <f t="shared" si="105"/>
        <v>0</v>
      </c>
      <c r="L81">
        <f t="shared" si="105"/>
        <v>0</v>
      </c>
      <c r="M81">
        <f t="shared" si="105"/>
        <v>0</v>
      </c>
      <c r="N81" s="14" t="str">
        <f t="shared" si="105"/>
        <v>Padded beddings (duvets, pillows, quilted throws)</v>
      </c>
      <c r="O81" t="str">
        <f t="shared" si="105"/>
        <v>Padded beddings (duvets, pillows, quilted throws)</v>
      </c>
      <c r="P81" t="str">
        <f t="shared" si="105"/>
        <v>Biancheria da letto imbottiti (piumini, guanciali,copriletti)</v>
      </c>
      <c r="Q81" t="str">
        <f t="shared" si="105"/>
        <v>Bettwaren</v>
      </c>
      <c r="R81">
        <f t="shared" ref="R81:U81" si="106">R68</f>
        <v>0</v>
      </c>
      <c r="S81">
        <f t="shared" si="106"/>
        <v>0</v>
      </c>
      <c r="T81">
        <f t="shared" si="106"/>
        <v>0</v>
      </c>
      <c r="U81">
        <f t="shared" si="106"/>
        <v>0</v>
      </c>
    </row>
    <row r="82" spans="2:21" ht="15.75">
      <c r="C82" s="2" t="e">
        <f t="shared" si="92"/>
        <v>#REF!</v>
      </c>
      <c r="F82">
        <f t="shared" ref="F82:Q82" si="107">F69</f>
        <v>0</v>
      </c>
      <c r="G82">
        <f t="shared" si="107"/>
        <v>0</v>
      </c>
      <c r="H82">
        <f t="shared" si="107"/>
        <v>0</v>
      </c>
      <c r="I82">
        <f t="shared" si="107"/>
        <v>0</v>
      </c>
      <c r="J82">
        <f t="shared" si="107"/>
        <v>0</v>
      </c>
      <c r="K82">
        <f t="shared" si="107"/>
        <v>0</v>
      </c>
      <c r="L82">
        <f t="shared" si="107"/>
        <v>0</v>
      </c>
      <c r="M82">
        <f t="shared" si="107"/>
        <v>0</v>
      </c>
      <c r="N82" s="14" t="str">
        <f t="shared" si="107"/>
        <v>Mattresses / toppers / support pillows</v>
      </c>
      <c r="O82" t="str">
        <f t="shared" si="107"/>
        <v>Mattresses / toppers / support pillows</v>
      </c>
      <c r="P82" t="str">
        <f t="shared" si="107"/>
        <v>Materassi / toppers / cuscini da supporto</v>
      </c>
      <c r="Q82" t="str">
        <f t="shared" si="107"/>
        <v>Matratzen / Topper / Stützkissen</v>
      </c>
      <c r="R82">
        <f t="shared" ref="R82:U82" si="108">R69</f>
        <v>0</v>
      </c>
      <c r="S82">
        <f t="shared" si="108"/>
        <v>0</v>
      </c>
      <c r="T82">
        <f t="shared" si="108"/>
        <v>0</v>
      </c>
      <c r="U82">
        <f t="shared" si="108"/>
        <v>0</v>
      </c>
    </row>
    <row r="83" spans="2:21" ht="15.75" thickBot="1">
      <c r="F83" s="22" t="str">
        <f>F71</f>
        <v>English (default)</v>
      </c>
      <c r="G83" s="11" t="str">
        <f t="shared" ref="G83:Q83" si="109">G71</f>
        <v>English (default)</v>
      </c>
      <c r="H83" s="11" t="str">
        <f t="shared" si="109"/>
        <v>Italiano</v>
      </c>
      <c r="I83" s="11" t="str">
        <f t="shared" si="109"/>
        <v>Deutsch</v>
      </c>
      <c r="J83" s="22" t="str">
        <f t="shared" si="109"/>
        <v>English (default)</v>
      </c>
      <c r="K83" s="11" t="str">
        <f t="shared" si="109"/>
        <v>English (default)</v>
      </c>
      <c r="L83" s="11" t="str">
        <f t="shared" si="109"/>
        <v>Italiano</v>
      </c>
      <c r="M83" s="11" t="str">
        <f t="shared" si="109"/>
        <v>Deutsch</v>
      </c>
      <c r="N83" s="22" t="str">
        <f t="shared" si="109"/>
        <v>English (default)</v>
      </c>
      <c r="O83" s="11" t="str">
        <f t="shared" si="109"/>
        <v>English (default)</v>
      </c>
      <c r="P83" s="11" t="str">
        <f t="shared" si="109"/>
        <v>Italiano</v>
      </c>
      <c r="Q83" s="11" t="str">
        <f t="shared" si="109"/>
        <v>Deutsch</v>
      </c>
      <c r="R83">
        <f t="shared" ref="R83:U83" si="110">R70</f>
        <v>0</v>
      </c>
      <c r="S83">
        <f t="shared" si="110"/>
        <v>0</v>
      </c>
      <c r="T83">
        <f t="shared" si="110"/>
        <v>0</v>
      </c>
      <c r="U83">
        <f t="shared" si="110"/>
        <v>0</v>
      </c>
    </row>
    <row r="84" spans="2:21" ht="15.75" thickBot="1">
      <c r="B84">
        <f>B71</f>
        <v>0</v>
      </c>
      <c r="C84" t="s">
        <v>1303</v>
      </c>
      <c r="D84" s="47" t="e">
        <f>'PRODUCT INFORMATION'!#REF!</f>
        <v>#REF!</v>
      </c>
      <c r="F84" s="32" t="str">
        <f t="shared" ref="F84:Q84" si="111">F72</f>
        <v>Apparel</v>
      </c>
      <c r="G84" s="33" t="str">
        <f t="shared" si="111"/>
        <v>Apparel</v>
      </c>
      <c r="H84" s="33" t="str">
        <f t="shared" si="111"/>
        <v>Abbigliamento</v>
      </c>
      <c r="I84" s="33" t="str">
        <f t="shared" si="111"/>
        <v>Bekleidung</v>
      </c>
      <c r="J84" s="32" t="str">
        <f t="shared" si="111"/>
        <v>Intimate</v>
      </c>
      <c r="K84" s="33" t="str">
        <f t="shared" si="111"/>
        <v>Intimate</v>
      </c>
      <c r="L84" s="33" t="str">
        <f t="shared" si="111"/>
        <v>Intimo</v>
      </c>
      <c r="M84" s="33" t="str">
        <f t="shared" si="111"/>
        <v>Wäsche</v>
      </c>
      <c r="N84" s="32" t="str">
        <f t="shared" si="111"/>
        <v>Home Textile</v>
      </c>
      <c r="O84" s="33" t="str">
        <f t="shared" si="111"/>
        <v>Home Textile</v>
      </c>
      <c r="P84" s="33" t="str">
        <f t="shared" si="111"/>
        <v>Tessile Casa</v>
      </c>
      <c r="Q84" s="33" t="str">
        <f t="shared" si="111"/>
        <v>Heimtextilien</v>
      </c>
      <c r="R84">
        <f t="shared" ref="R84:U84" si="112">R71</f>
        <v>0</v>
      </c>
      <c r="S84">
        <f t="shared" si="112"/>
        <v>0</v>
      </c>
      <c r="T84">
        <f t="shared" si="112"/>
        <v>0</v>
      </c>
      <c r="U84">
        <f t="shared" si="112"/>
        <v>0</v>
      </c>
    </row>
    <row r="85" spans="2:21">
      <c r="B85" t="s">
        <v>1302</v>
      </c>
      <c r="C85" t="s">
        <v>284</v>
      </c>
      <c r="F85" s="14" t="str">
        <f t="shared" ref="F85:Q85" si="113">F73</f>
        <v>Apparel</v>
      </c>
      <c r="G85" t="str">
        <f t="shared" si="113"/>
        <v>Apparel</v>
      </c>
      <c r="H85" t="str">
        <f t="shared" si="113"/>
        <v>Abbigliamento</v>
      </c>
      <c r="I85" t="str">
        <f t="shared" si="113"/>
        <v>Bekleidung</v>
      </c>
      <c r="J85" s="14" t="str">
        <f t="shared" si="113"/>
        <v>Bra</v>
      </c>
      <c r="K85" t="str">
        <f t="shared" si="113"/>
        <v>Bra</v>
      </c>
      <c r="L85" t="str">
        <f t="shared" si="113"/>
        <v xml:space="preserve">Reggiseni </v>
      </c>
      <c r="M85" t="str">
        <f t="shared" si="113"/>
        <v>Büstenhalter (BH)</v>
      </c>
      <c r="N85" s="14" t="str">
        <f t="shared" si="113"/>
        <v>Carpets, doormats, bathmats</v>
      </c>
      <c r="O85" s="103" t="str">
        <f t="shared" si="113"/>
        <v>Carpets, doormats, bathmats</v>
      </c>
      <c r="P85" s="103" t="str">
        <f t="shared" si="113"/>
        <v>Tappeti, zerbini, tappetini da bagno</v>
      </c>
      <c r="Q85" s="103" t="str">
        <f t="shared" si="113"/>
        <v>Teppiche, Fuß- und Badematten</v>
      </c>
      <c r="R85">
        <f t="shared" ref="R85:U85" si="114">R72</f>
        <v>0</v>
      </c>
      <c r="S85">
        <f t="shared" si="114"/>
        <v>0</v>
      </c>
      <c r="T85">
        <f t="shared" si="114"/>
        <v>0</v>
      </c>
      <c r="U85">
        <f t="shared" si="114"/>
        <v>0</v>
      </c>
    </row>
    <row r="86" spans="2:21" ht="15.75">
      <c r="B86" t="s">
        <v>284</v>
      </c>
      <c r="C86" s="2" t="e">
        <f>IF($D$84=$F$16,$F85,IF($D$84=$J$16,$J85,IF($D$84=$N$16,$N85)))</f>
        <v>#REF!</v>
      </c>
      <c r="F86" s="14" t="str">
        <f t="shared" ref="F86:Q86" si="115">F74</f>
        <v>Fashion Accessories</v>
      </c>
      <c r="G86" s="26" t="str">
        <f t="shared" si="115"/>
        <v>Fashion Accessories</v>
      </c>
      <c r="H86" s="26" t="str">
        <f t="shared" si="115"/>
        <v xml:space="preserve">Accessori tessili </v>
      </c>
      <c r="I86" s="26" t="str">
        <f t="shared" si="115"/>
        <v>Mode-Accessoires</v>
      </c>
      <c r="J86" s="14" t="str">
        <f t="shared" si="115"/>
        <v>Brief</v>
      </c>
      <c r="K86" t="str">
        <f t="shared" si="115"/>
        <v>Brief</v>
      </c>
      <c r="L86" t="str">
        <f t="shared" si="115"/>
        <v>Slip</v>
      </c>
      <c r="M86" t="str">
        <f t="shared" si="115"/>
        <v>Slip</v>
      </c>
      <c r="N86" s="14" t="str">
        <f t="shared" si="115"/>
        <v xml:space="preserve">Towels, Face cloth, cleaning clothes </v>
      </c>
      <c r="O86" t="str">
        <f t="shared" si="115"/>
        <v xml:space="preserve">Towels, Face cloth, cleaning clothes </v>
      </c>
      <c r="P86" t="str">
        <f t="shared" si="115"/>
        <v>asciugamani, salviette</v>
      </c>
      <c r="Q86" t="str">
        <f t="shared" si="115"/>
        <v>Handtücher, Reinigungstücher</v>
      </c>
      <c r="R86">
        <f t="shared" ref="R86:U86" si="116">R73</f>
        <v>0</v>
      </c>
      <c r="S86">
        <f t="shared" si="116"/>
        <v>0</v>
      </c>
      <c r="T86">
        <f t="shared" si="116"/>
        <v>0</v>
      </c>
      <c r="U86">
        <f t="shared" si="116"/>
        <v>0</v>
      </c>
    </row>
    <row r="87" spans="2:21" ht="15.75">
      <c r="B87" t="str">
        <f>F85</f>
        <v>Apparel</v>
      </c>
      <c r="C87" s="2" t="e">
        <f t="shared" ref="C87:C94" si="117">IF($D$84=$F$16,$F86,IF($D$84=$J$16,$J86,IF($D$84=$N$16,$N86)))</f>
        <v>#REF!</v>
      </c>
      <c r="F87" s="14">
        <f t="shared" ref="F87:Q87" si="118">F75</f>
        <v>0</v>
      </c>
      <c r="G87">
        <f t="shared" si="118"/>
        <v>0</v>
      </c>
      <c r="H87">
        <f t="shared" si="118"/>
        <v>0</v>
      </c>
      <c r="I87">
        <f t="shared" si="118"/>
        <v>0</v>
      </c>
      <c r="J87" s="14" t="str">
        <f t="shared" si="118"/>
        <v>Swimwear</v>
      </c>
      <c r="K87" t="str">
        <f t="shared" si="118"/>
        <v>Swimwear</v>
      </c>
      <c r="L87" t="str">
        <f t="shared" si="118"/>
        <v>Costumi da bagno</v>
      </c>
      <c r="M87" t="str">
        <f t="shared" si="118"/>
        <v>Bademoden</v>
      </c>
      <c r="N87" s="14" t="str">
        <f t="shared" si="118"/>
        <v>Table linen</v>
      </c>
      <c r="O87" t="str">
        <f t="shared" si="118"/>
        <v>Table linen</v>
      </c>
      <c r="P87" t="str">
        <f t="shared" si="118"/>
        <v>Biancheria da tavola</v>
      </c>
      <c r="Q87" t="str">
        <f t="shared" si="118"/>
        <v>Tischwäsche</v>
      </c>
      <c r="R87">
        <f t="shared" ref="R87:U87" si="119">R74</f>
        <v>0</v>
      </c>
      <c r="S87">
        <f t="shared" si="119"/>
        <v>0</v>
      </c>
      <c r="T87">
        <f t="shared" si="119"/>
        <v>0</v>
      </c>
      <c r="U87">
        <f t="shared" si="119"/>
        <v>0</v>
      </c>
    </row>
    <row r="88" spans="2:21" ht="15.75">
      <c r="B88" t="str">
        <f>J85</f>
        <v>Bra</v>
      </c>
      <c r="C88" s="2" t="e">
        <f t="shared" si="117"/>
        <v>#REF!</v>
      </c>
      <c r="F88" s="14">
        <f t="shared" ref="F88:Q88" si="120">F76</f>
        <v>0</v>
      </c>
      <c r="G88">
        <f t="shared" si="120"/>
        <v>0</v>
      </c>
      <c r="H88">
        <f t="shared" si="120"/>
        <v>0</v>
      </c>
      <c r="I88">
        <f t="shared" si="120"/>
        <v>0</v>
      </c>
      <c r="J88" s="14" t="str">
        <f t="shared" si="120"/>
        <v>Socks &amp; Tights</v>
      </c>
      <c r="K88" t="str">
        <f t="shared" si="120"/>
        <v>Socks &amp; Tights</v>
      </c>
      <c r="L88" t="str">
        <f t="shared" si="120"/>
        <v>Calze e collant</v>
      </c>
      <c r="M88" t="str">
        <f t="shared" si="120"/>
        <v>Socken &amp; Strumpfhosen</v>
      </c>
      <c r="N88" s="14" t="str">
        <f t="shared" si="120"/>
        <v>Decorated pillows</v>
      </c>
      <c r="O88" t="str">
        <f t="shared" si="120"/>
        <v>Decorated pillows</v>
      </c>
      <c r="P88" t="str">
        <f t="shared" si="120"/>
        <v xml:space="preserve">Cuscini arredo </v>
      </c>
      <c r="Q88" t="str">
        <f t="shared" si="120"/>
        <v>Dekokissen</v>
      </c>
      <c r="R88">
        <f t="shared" ref="R88:U88" si="121">R75</f>
        <v>0</v>
      </c>
      <c r="S88">
        <f t="shared" si="121"/>
        <v>0</v>
      </c>
      <c r="T88">
        <f t="shared" si="121"/>
        <v>0</v>
      </c>
      <c r="U88">
        <f t="shared" si="121"/>
        <v>0</v>
      </c>
    </row>
    <row r="89" spans="2:21" ht="15.75">
      <c r="B89" t="str">
        <f>N85</f>
        <v>Carpets, doormats, bathmats</v>
      </c>
      <c r="C89" s="2" t="e">
        <f t="shared" si="117"/>
        <v>#REF!</v>
      </c>
      <c r="F89">
        <f t="shared" ref="F89:Q89" si="122">F77</f>
        <v>0</v>
      </c>
      <c r="G89">
        <f t="shared" si="122"/>
        <v>0</v>
      </c>
      <c r="H89">
        <f t="shared" si="122"/>
        <v>0</v>
      </c>
      <c r="I89">
        <f t="shared" si="122"/>
        <v>0</v>
      </c>
      <c r="J89">
        <f t="shared" si="122"/>
        <v>0</v>
      </c>
      <c r="K89">
        <f t="shared" si="122"/>
        <v>0</v>
      </c>
      <c r="L89">
        <f t="shared" si="122"/>
        <v>0</v>
      </c>
      <c r="M89" s="104">
        <f t="shared" si="122"/>
        <v>0</v>
      </c>
      <c r="N89" s="14" t="str">
        <f t="shared" si="122"/>
        <v>Blankets, Throws &amp; Bedspreads</v>
      </c>
      <c r="O89" t="str">
        <f t="shared" si="122"/>
        <v>Blankets, Throws &amp; Bedspreads</v>
      </c>
      <c r="P89" t="str">
        <f t="shared" si="122"/>
        <v>Coperte e plaid</v>
      </c>
      <c r="Q89" t="str">
        <f t="shared" si="122"/>
        <v>Heimdecken und Plaids</v>
      </c>
      <c r="R89">
        <f t="shared" ref="R89:U89" si="123">R76</f>
        <v>0</v>
      </c>
      <c r="S89">
        <f t="shared" si="123"/>
        <v>0</v>
      </c>
      <c r="T89">
        <f t="shared" si="123"/>
        <v>0</v>
      </c>
      <c r="U89">
        <f t="shared" si="123"/>
        <v>0</v>
      </c>
    </row>
    <row r="90" spans="2:21" ht="15.75">
      <c r="C90" s="2" t="e">
        <f t="shared" si="117"/>
        <v>#REF!</v>
      </c>
      <c r="F90">
        <f t="shared" ref="F90:Q90" si="124">F78</f>
        <v>0</v>
      </c>
      <c r="G90">
        <f t="shared" si="124"/>
        <v>0</v>
      </c>
      <c r="H90">
        <f t="shared" si="124"/>
        <v>0</v>
      </c>
      <c r="I90">
        <f t="shared" si="124"/>
        <v>0</v>
      </c>
      <c r="J90">
        <f t="shared" si="124"/>
        <v>0</v>
      </c>
      <c r="K90">
        <f t="shared" si="124"/>
        <v>0</v>
      </c>
      <c r="L90">
        <f t="shared" si="124"/>
        <v>0</v>
      </c>
      <c r="M90">
        <f t="shared" si="124"/>
        <v>0</v>
      </c>
      <c r="N90" s="14" t="str">
        <f t="shared" si="124"/>
        <v>Curtains/shower curtains</v>
      </c>
      <c r="O90" s="103" t="str">
        <f t="shared" si="124"/>
        <v>Curtains/shower curtains</v>
      </c>
      <c r="P90" s="103" t="str">
        <f t="shared" si="124"/>
        <v>Tende e Tende doccia</v>
      </c>
      <c r="Q90" s="103" t="str">
        <f t="shared" si="124"/>
        <v>Gardinen und Duschvorhang</v>
      </c>
      <c r="R90">
        <f t="shared" ref="R90:U90" si="125">R77</f>
        <v>0</v>
      </c>
      <c r="S90">
        <f t="shared" si="125"/>
        <v>0</v>
      </c>
      <c r="T90">
        <f t="shared" si="125"/>
        <v>0</v>
      </c>
      <c r="U90">
        <f t="shared" si="125"/>
        <v>0</v>
      </c>
    </row>
    <row r="91" spans="2:21" ht="15.75">
      <c r="C91" s="2" t="e">
        <f t="shared" si="117"/>
        <v>#REF!</v>
      </c>
      <c r="F91">
        <f t="shared" ref="F91:Q91" si="126">F79</f>
        <v>0</v>
      </c>
      <c r="G91">
        <f t="shared" si="126"/>
        <v>0</v>
      </c>
      <c r="H91">
        <f t="shared" si="126"/>
        <v>0</v>
      </c>
      <c r="I91">
        <f t="shared" si="126"/>
        <v>0</v>
      </c>
      <c r="J91">
        <f t="shared" si="126"/>
        <v>0</v>
      </c>
      <c r="K91">
        <f t="shared" si="126"/>
        <v>0</v>
      </c>
      <c r="L91">
        <f t="shared" si="126"/>
        <v>0</v>
      </c>
      <c r="M91">
        <f t="shared" si="126"/>
        <v>0</v>
      </c>
      <c r="N91" s="14" t="str">
        <f t="shared" si="126"/>
        <v>Bed Linen, Duvet covers, sheets, pillowcase</v>
      </c>
      <c r="O91" s="103" t="str">
        <f t="shared" si="126"/>
        <v>Bed Linen, Duvet covers, sheets, pillowcase</v>
      </c>
      <c r="P91" s="103" t="str">
        <f t="shared" si="126"/>
        <v>Biancheria da letto (lenzuola federe copripiumini)</v>
      </c>
      <c r="Q91" s="103" t="str">
        <f t="shared" si="126"/>
        <v>Bettwäsche</v>
      </c>
      <c r="R91">
        <f t="shared" ref="R91:U91" si="127">R78</f>
        <v>0</v>
      </c>
      <c r="S91">
        <f t="shared" si="127"/>
        <v>0</v>
      </c>
      <c r="T91">
        <f t="shared" si="127"/>
        <v>0</v>
      </c>
      <c r="U91">
        <f t="shared" si="127"/>
        <v>0</v>
      </c>
    </row>
    <row r="92" spans="2:21" ht="15.75">
      <c r="C92" s="2" t="e">
        <f t="shared" si="117"/>
        <v>#REF!</v>
      </c>
      <c r="F92">
        <f t="shared" ref="F92:Q92" si="128">F80</f>
        <v>0</v>
      </c>
      <c r="G92">
        <f t="shared" si="128"/>
        <v>0</v>
      </c>
      <c r="H92">
        <f t="shared" si="128"/>
        <v>0</v>
      </c>
      <c r="I92">
        <f t="shared" si="128"/>
        <v>0</v>
      </c>
      <c r="J92">
        <f t="shared" si="128"/>
        <v>0</v>
      </c>
      <c r="K92">
        <f t="shared" si="128"/>
        <v>0</v>
      </c>
      <c r="L92">
        <f t="shared" si="128"/>
        <v>0</v>
      </c>
      <c r="M92">
        <f t="shared" si="128"/>
        <v>0</v>
      </c>
      <c r="N92" s="14" t="str">
        <f t="shared" si="128"/>
        <v>Chair and Sofa Covers</v>
      </c>
      <c r="O92" s="103" t="str">
        <f t="shared" si="128"/>
        <v>Chair and Sofa Covers</v>
      </c>
      <c r="P92" s="103" t="str">
        <f t="shared" si="128"/>
        <v>fodere e cuscini per mobili</v>
      </c>
      <c r="Q92" s="103" t="str">
        <f t="shared" si="128"/>
        <v>Stuhl- und Liegenauflagen</v>
      </c>
      <c r="R92">
        <f t="shared" ref="R92:U92" si="129">R79</f>
        <v>0</v>
      </c>
      <c r="S92">
        <f t="shared" si="129"/>
        <v>0</v>
      </c>
      <c r="T92">
        <f t="shared" si="129"/>
        <v>0</v>
      </c>
      <c r="U92">
        <f t="shared" si="129"/>
        <v>0</v>
      </c>
    </row>
    <row r="93" spans="2:21" ht="15.75">
      <c r="C93" s="2" t="e">
        <f t="shared" si="117"/>
        <v>#REF!</v>
      </c>
      <c r="F93">
        <f t="shared" ref="F93:Q93" si="130">F81</f>
        <v>0</v>
      </c>
      <c r="G93">
        <f t="shared" si="130"/>
        <v>0</v>
      </c>
      <c r="H93">
        <f t="shared" si="130"/>
        <v>0</v>
      </c>
      <c r="I93">
        <f t="shared" si="130"/>
        <v>0</v>
      </c>
      <c r="J93">
        <f t="shared" si="130"/>
        <v>0</v>
      </c>
      <c r="K93">
        <f t="shared" si="130"/>
        <v>0</v>
      </c>
      <c r="L93">
        <f t="shared" si="130"/>
        <v>0</v>
      </c>
      <c r="M93">
        <f t="shared" si="130"/>
        <v>0</v>
      </c>
      <c r="N93" s="14" t="str">
        <f t="shared" si="130"/>
        <v>Padded beddings (duvets, pillows, quilted throws)</v>
      </c>
      <c r="O93" t="str">
        <f t="shared" si="130"/>
        <v>Padded beddings (duvets, pillows, quilted throws)</v>
      </c>
      <c r="P93" t="str">
        <f t="shared" si="130"/>
        <v>Biancheria da letto imbottiti (piumini, guanciali,copriletti)</v>
      </c>
      <c r="Q93" t="str">
        <f t="shared" si="130"/>
        <v>Bettwaren</v>
      </c>
      <c r="R93">
        <f t="shared" ref="R93:U93" si="131">R80</f>
        <v>0</v>
      </c>
      <c r="S93">
        <f t="shared" si="131"/>
        <v>0</v>
      </c>
      <c r="T93">
        <f t="shared" si="131"/>
        <v>0</v>
      </c>
      <c r="U93">
        <f t="shared" si="131"/>
        <v>0</v>
      </c>
    </row>
    <row r="94" spans="2:21" ht="15.75">
      <c r="C94" s="2" t="e">
        <f t="shared" si="117"/>
        <v>#REF!</v>
      </c>
      <c r="F94">
        <f t="shared" ref="F94:Q94" si="132">F82</f>
        <v>0</v>
      </c>
      <c r="G94">
        <f t="shared" si="132"/>
        <v>0</v>
      </c>
      <c r="H94">
        <f t="shared" si="132"/>
        <v>0</v>
      </c>
      <c r="I94">
        <f t="shared" si="132"/>
        <v>0</v>
      </c>
      <c r="J94">
        <f t="shared" si="132"/>
        <v>0</v>
      </c>
      <c r="K94">
        <f t="shared" si="132"/>
        <v>0</v>
      </c>
      <c r="L94">
        <f t="shared" si="132"/>
        <v>0</v>
      </c>
      <c r="M94">
        <f t="shared" si="132"/>
        <v>0</v>
      </c>
      <c r="N94" s="14" t="str">
        <f t="shared" si="132"/>
        <v>Mattresses / toppers / support pillows</v>
      </c>
      <c r="O94" t="str">
        <f t="shared" si="132"/>
        <v>Mattresses / toppers / support pillows</v>
      </c>
      <c r="P94" t="str">
        <f t="shared" si="132"/>
        <v>Materassi / toppers / cuscini da supporto</v>
      </c>
      <c r="Q94" t="str">
        <f t="shared" si="132"/>
        <v>Matratzen / Topper / Stützkissen</v>
      </c>
      <c r="R94">
        <f t="shared" ref="R94:U94" si="133">R81</f>
        <v>0</v>
      </c>
      <c r="S94">
        <f t="shared" si="133"/>
        <v>0</v>
      </c>
      <c r="T94">
        <f t="shared" si="133"/>
        <v>0</v>
      </c>
      <c r="U94">
        <f t="shared" si="133"/>
        <v>0</v>
      </c>
    </row>
    <row r="95" spans="2:21" ht="15.75" thickBot="1">
      <c r="F95" s="22" t="str">
        <f>F83</f>
        <v>English (default)</v>
      </c>
      <c r="G95" s="11" t="str">
        <f t="shared" ref="G95:Q95" si="134">G83</f>
        <v>English (default)</v>
      </c>
      <c r="H95" s="11" t="str">
        <f t="shared" si="134"/>
        <v>Italiano</v>
      </c>
      <c r="I95" s="11" t="str">
        <f t="shared" si="134"/>
        <v>Deutsch</v>
      </c>
      <c r="J95" s="22" t="str">
        <f t="shared" si="134"/>
        <v>English (default)</v>
      </c>
      <c r="K95" s="11" t="str">
        <f t="shared" si="134"/>
        <v>English (default)</v>
      </c>
      <c r="L95" s="11" t="str">
        <f t="shared" si="134"/>
        <v>Italiano</v>
      </c>
      <c r="M95" s="11" t="str">
        <f t="shared" si="134"/>
        <v>Deutsch</v>
      </c>
      <c r="N95" s="22" t="str">
        <f t="shared" si="134"/>
        <v>English (default)</v>
      </c>
      <c r="O95" s="11" t="str">
        <f t="shared" si="134"/>
        <v>English (default)</v>
      </c>
      <c r="P95" s="11" t="str">
        <f t="shared" si="134"/>
        <v>Italiano</v>
      </c>
      <c r="Q95" s="11" t="str">
        <f t="shared" si="134"/>
        <v>Deutsch</v>
      </c>
      <c r="R95">
        <f t="shared" ref="R95:U95" si="135">R82</f>
        <v>0</v>
      </c>
      <c r="S95">
        <f t="shared" si="135"/>
        <v>0</v>
      </c>
      <c r="T95">
        <f t="shared" si="135"/>
        <v>0</v>
      </c>
      <c r="U95">
        <f t="shared" si="135"/>
        <v>0</v>
      </c>
    </row>
    <row r="96" spans="2:21" ht="15.75" thickBot="1">
      <c r="B96" t="s">
        <v>1302</v>
      </c>
      <c r="C96" t="s">
        <v>1303</v>
      </c>
      <c r="D96" s="47" t="e">
        <f>'PRODUCT INFORMATION'!#REF!</f>
        <v>#REF!</v>
      </c>
      <c r="F96" s="32" t="str">
        <f t="shared" ref="F96:Q96" si="136">F84</f>
        <v>Apparel</v>
      </c>
      <c r="G96" s="33" t="str">
        <f t="shared" si="136"/>
        <v>Apparel</v>
      </c>
      <c r="H96" s="33" t="str">
        <f t="shared" si="136"/>
        <v>Abbigliamento</v>
      </c>
      <c r="I96" s="33" t="str">
        <f t="shared" si="136"/>
        <v>Bekleidung</v>
      </c>
      <c r="J96" s="32" t="str">
        <f t="shared" si="136"/>
        <v>Intimate</v>
      </c>
      <c r="K96" s="33" t="str">
        <f t="shared" si="136"/>
        <v>Intimate</v>
      </c>
      <c r="L96" s="33" t="str">
        <f t="shared" si="136"/>
        <v>Intimo</v>
      </c>
      <c r="M96" s="33" t="str">
        <f t="shared" si="136"/>
        <v>Wäsche</v>
      </c>
      <c r="N96" s="32" t="str">
        <f t="shared" si="136"/>
        <v>Home Textile</v>
      </c>
      <c r="O96" s="33" t="str">
        <f t="shared" si="136"/>
        <v>Home Textile</v>
      </c>
      <c r="P96" s="33" t="str">
        <f t="shared" si="136"/>
        <v>Tessile Casa</v>
      </c>
      <c r="Q96" s="33" t="str">
        <f t="shared" si="136"/>
        <v>Heimtextilien</v>
      </c>
      <c r="R96">
        <f t="shared" ref="R96:U96" si="137">R83</f>
        <v>0</v>
      </c>
      <c r="S96">
        <f t="shared" si="137"/>
        <v>0</v>
      </c>
      <c r="T96">
        <f t="shared" si="137"/>
        <v>0</v>
      </c>
      <c r="U96">
        <f t="shared" si="137"/>
        <v>0</v>
      </c>
    </row>
    <row r="97" spans="2:21">
      <c r="B97" t="s">
        <v>284</v>
      </c>
      <c r="C97" t="s">
        <v>284</v>
      </c>
      <c r="F97" s="14" t="str">
        <f t="shared" ref="F97:Q97" si="138">F85</f>
        <v>Apparel</v>
      </c>
      <c r="G97" t="str">
        <f t="shared" si="138"/>
        <v>Apparel</v>
      </c>
      <c r="H97" t="str">
        <f t="shared" si="138"/>
        <v>Abbigliamento</v>
      </c>
      <c r="I97" t="str">
        <f t="shared" si="138"/>
        <v>Bekleidung</v>
      </c>
      <c r="J97" s="14" t="str">
        <f t="shared" si="138"/>
        <v>Bra</v>
      </c>
      <c r="K97" t="str">
        <f t="shared" si="138"/>
        <v>Bra</v>
      </c>
      <c r="L97" t="str">
        <f t="shared" si="138"/>
        <v xml:space="preserve">Reggiseni </v>
      </c>
      <c r="M97" t="str">
        <f t="shared" si="138"/>
        <v>Büstenhalter (BH)</v>
      </c>
      <c r="N97" s="14" t="str">
        <f t="shared" si="138"/>
        <v>Carpets, doormats, bathmats</v>
      </c>
      <c r="O97" s="103" t="str">
        <f t="shared" si="138"/>
        <v>Carpets, doormats, bathmats</v>
      </c>
      <c r="P97" s="103" t="str">
        <f t="shared" si="138"/>
        <v>Tappeti, zerbini, tappetini da bagno</v>
      </c>
      <c r="Q97" s="103" t="str">
        <f t="shared" si="138"/>
        <v>Teppiche, Fuß- und Badematten</v>
      </c>
      <c r="R97">
        <f t="shared" ref="R97:U97" si="139">R84</f>
        <v>0</v>
      </c>
      <c r="S97">
        <f t="shared" si="139"/>
        <v>0</v>
      </c>
      <c r="T97">
        <f t="shared" si="139"/>
        <v>0</v>
      </c>
      <c r="U97">
        <f t="shared" si="139"/>
        <v>0</v>
      </c>
    </row>
    <row r="98" spans="2:21" ht="15.75">
      <c r="B98" t="str">
        <f>F96</f>
        <v>Apparel</v>
      </c>
      <c r="C98" s="2" t="e">
        <f>IF($D$96=$F$16,$F97,IF($D$96=$J$16,$J97,IF($D$96=$N$16,$N97)))</f>
        <v>#REF!</v>
      </c>
      <c r="F98" s="14" t="str">
        <f t="shared" ref="F98:Q98" si="140">F86</f>
        <v>Fashion Accessories</v>
      </c>
      <c r="G98" s="26" t="str">
        <f t="shared" si="140"/>
        <v>Fashion Accessories</v>
      </c>
      <c r="H98" s="26" t="str">
        <f t="shared" si="140"/>
        <v xml:space="preserve">Accessori tessili </v>
      </c>
      <c r="I98" s="26" t="str">
        <f t="shared" si="140"/>
        <v>Mode-Accessoires</v>
      </c>
      <c r="J98" s="14" t="str">
        <f t="shared" si="140"/>
        <v>Brief</v>
      </c>
      <c r="K98" t="str">
        <f t="shared" si="140"/>
        <v>Brief</v>
      </c>
      <c r="L98" t="str">
        <f t="shared" si="140"/>
        <v>Slip</v>
      </c>
      <c r="M98" t="str">
        <f t="shared" si="140"/>
        <v>Slip</v>
      </c>
      <c r="N98" s="14" t="str">
        <f t="shared" si="140"/>
        <v xml:space="preserve">Towels, Face cloth, cleaning clothes </v>
      </c>
      <c r="O98" t="str">
        <f t="shared" si="140"/>
        <v xml:space="preserve">Towels, Face cloth, cleaning clothes </v>
      </c>
      <c r="P98" t="str">
        <f t="shared" si="140"/>
        <v>asciugamani, salviette</v>
      </c>
      <c r="Q98" t="str">
        <f t="shared" si="140"/>
        <v>Handtücher, Reinigungstücher</v>
      </c>
      <c r="R98">
        <f t="shared" ref="R98:U98" si="141">R85</f>
        <v>0</v>
      </c>
      <c r="S98">
        <f t="shared" si="141"/>
        <v>0</v>
      </c>
      <c r="T98">
        <f t="shared" si="141"/>
        <v>0</v>
      </c>
      <c r="U98">
        <f t="shared" si="141"/>
        <v>0</v>
      </c>
    </row>
    <row r="99" spans="2:21" ht="15.75">
      <c r="B99" t="str">
        <f>J96</f>
        <v>Intimate</v>
      </c>
      <c r="C99" s="2" t="e">
        <f t="shared" ref="C99:C106" si="142">IF($D$96=$F$16,$F98,IF($D$96=$J$16,$J98,IF($D$96=$N$16,$N98)))</f>
        <v>#REF!</v>
      </c>
      <c r="F99" s="14">
        <f t="shared" ref="F99:Q99" si="143">F87</f>
        <v>0</v>
      </c>
      <c r="G99">
        <f t="shared" si="143"/>
        <v>0</v>
      </c>
      <c r="H99">
        <f t="shared" si="143"/>
        <v>0</v>
      </c>
      <c r="I99">
        <f t="shared" si="143"/>
        <v>0</v>
      </c>
      <c r="J99" s="14" t="str">
        <f t="shared" si="143"/>
        <v>Swimwear</v>
      </c>
      <c r="K99" t="str">
        <f t="shared" si="143"/>
        <v>Swimwear</v>
      </c>
      <c r="L99" t="str">
        <f t="shared" si="143"/>
        <v>Costumi da bagno</v>
      </c>
      <c r="M99" t="str">
        <f t="shared" si="143"/>
        <v>Bademoden</v>
      </c>
      <c r="N99" s="14" t="str">
        <f t="shared" si="143"/>
        <v>Table linen</v>
      </c>
      <c r="O99" t="str">
        <f t="shared" si="143"/>
        <v>Table linen</v>
      </c>
      <c r="P99" t="str">
        <f t="shared" si="143"/>
        <v>Biancheria da tavola</v>
      </c>
      <c r="Q99" t="str">
        <f t="shared" si="143"/>
        <v>Tischwäsche</v>
      </c>
      <c r="R99">
        <f t="shared" ref="R99:U99" si="144">R86</f>
        <v>0</v>
      </c>
      <c r="S99">
        <f t="shared" si="144"/>
        <v>0</v>
      </c>
      <c r="T99">
        <f t="shared" si="144"/>
        <v>0</v>
      </c>
      <c r="U99">
        <f t="shared" si="144"/>
        <v>0</v>
      </c>
    </row>
    <row r="100" spans="2:21" ht="15.75">
      <c r="B100" t="str">
        <f>N96</f>
        <v>Home Textile</v>
      </c>
      <c r="C100" s="2" t="e">
        <f t="shared" si="142"/>
        <v>#REF!</v>
      </c>
      <c r="F100" s="14">
        <f t="shared" ref="F100:Q100" si="145">F88</f>
        <v>0</v>
      </c>
      <c r="G100">
        <f t="shared" si="145"/>
        <v>0</v>
      </c>
      <c r="H100">
        <f t="shared" si="145"/>
        <v>0</v>
      </c>
      <c r="I100">
        <f t="shared" si="145"/>
        <v>0</v>
      </c>
      <c r="J100" s="14" t="str">
        <f t="shared" si="145"/>
        <v>Socks &amp; Tights</v>
      </c>
      <c r="K100" t="str">
        <f t="shared" si="145"/>
        <v>Socks &amp; Tights</v>
      </c>
      <c r="L100" t="str">
        <f t="shared" si="145"/>
        <v>Calze e collant</v>
      </c>
      <c r="M100" t="str">
        <f t="shared" si="145"/>
        <v>Socken &amp; Strumpfhosen</v>
      </c>
      <c r="N100" s="14" t="str">
        <f t="shared" si="145"/>
        <v>Decorated pillows</v>
      </c>
      <c r="O100" t="str">
        <f t="shared" si="145"/>
        <v>Decorated pillows</v>
      </c>
      <c r="P100" t="str">
        <f t="shared" si="145"/>
        <v xml:space="preserve">Cuscini arredo </v>
      </c>
      <c r="Q100" t="str">
        <f t="shared" si="145"/>
        <v>Dekokissen</v>
      </c>
      <c r="R100">
        <f t="shared" ref="R100:U100" si="146">R87</f>
        <v>0</v>
      </c>
      <c r="S100">
        <f t="shared" si="146"/>
        <v>0</v>
      </c>
      <c r="T100">
        <f t="shared" si="146"/>
        <v>0</v>
      </c>
      <c r="U100">
        <f t="shared" si="146"/>
        <v>0</v>
      </c>
    </row>
    <row r="101" spans="2:21" ht="15.75">
      <c r="B101" t="str">
        <f>J98</f>
        <v>Brief</v>
      </c>
      <c r="C101" s="2" t="e">
        <f t="shared" si="142"/>
        <v>#REF!</v>
      </c>
      <c r="F101">
        <f t="shared" ref="F101:Q101" si="147">F89</f>
        <v>0</v>
      </c>
      <c r="G101">
        <f t="shared" si="147"/>
        <v>0</v>
      </c>
      <c r="H101">
        <f t="shared" si="147"/>
        <v>0</v>
      </c>
      <c r="I101">
        <f t="shared" si="147"/>
        <v>0</v>
      </c>
      <c r="J101">
        <f t="shared" si="147"/>
        <v>0</v>
      </c>
      <c r="K101">
        <f t="shared" si="147"/>
        <v>0</v>
      </c>
      <c r="L101">
        <f t="shared" si="147"/>
        <v>0</v>
      </c>
      <c r="M101" s="104">
        <f t="shared" si="147"/>
        <v>0</v>
      </c>
      <c r="N101" s="14" t="str">
        <f t="shared" si="147"/>
        <v>Blankets, Throws &amp; Bedspreads</v>
      </c>
      <c r="O101" t="str">
        <f t="shared" si="147"/>
        <v>Blankets, Throws &amp; Bedspreads</v>
      </c>
      <c r="P101" t="str">
        <f t="shared" si="147"/>
        <v>Coperte e plaid</v>
      </c>
      <c r="Q101" t="str">
        <f t="shared" si="147"/>
        <v>Heimdecken und Plaids</v>
      </c>
      <c r="R101">
        <f t="shared" ref="R101:U101" si="148">R88</f>
        <v>0</v>
      </c>
      <c r="S101">
        <f t="shared" si="148"/>
        <v>0</v>
      </c>
      <c r="T101">
        <f t="shared" si="148"/>
        <v>0</v>
      </c>
      <c r="U101">
        <f t="shared" si="148"/>
        <v>0</v>
      </c>
    </row>
    <row r="102" spans="2:21" ht="15.75">
      <c r="B102" t="str">
        <f>N98</f>
        <v xml:space="preserve">Towels, Face cloth, cleaning clothes </v>
      </c>
      <c r="C102" s="2" t="e">
        <f t="shared" si="142"/>
        <v>#REF!</v>
      </c>
      <c r="F102">
        <f t="shared" ref="F102:Q102" si="149">F90</f>
        <v>0</v>
      </c>
      <c r="G102">
        <f t="shared" si="149"/>
        <v>0</v>
      </c>
      <c r="H102">
        <f t="shared" si="149"/>
        <v>0</v>
      </c>
      <c r="I102">
        <f t="shared" si="149"/>
        <v>0</v>
      </c>
      <c r="J102">
        <f t="shared" si="149"/>
        <v>0</v>
      </c>
      <c r="K102">
        <f t="shared" si="149"/>
        <v>0</v>
      </c>
      <c r="L102">
        <f t="shared" si="149"/>
        <v>0</v>
      </c>
      <c r="M102">
        <f t="shared" si="149"/>
        <v>0</v>
      </c>
      <c r="N102" s="14" t="str">
        <f t="shared" si="149"/>
        <v>Curtains/shower curtains</v>
      </c>
      <c r="O102" s="103" t="str">
        <f t="shared" si="149"/>
        <v>Curtains/shower curtains</v>
      </c>
      <c r="P102" s="103" t="str">
        <f t="shared" si="149"/>
        <v>Tende e Tende doccia</v>
      </c>
      <c r="Q102" s="103" t="str">
        <f t="shared" si="149"/>
        <v>Gardinen und Duschvorhang</v>
      </c>
      <c r="R102">
        <f t="shared" ref="R102:U102" si="150">R89</f>
        <v>0</v>
      </c>
      <c r="S102">
        <f t="shared" si="150"/>
        <v>0</v>
      </c>
      <c r="T102">
        <f t="shared" si="150"/>
        <v>0</v>
      </c>
      <c r="U102">
        <f t="shared" si="150"/>
        <v>0</v>
      </c>
    </row>
    <row r="103" spans="2:21" ht="15.75">
      <c r="C103" s="2" t="e">
        <f t="shared" si="142"/>
        <v>#REF!</v>
      </c>
      <c r="F103">
        <f t="shared" ref="F103:Q103" si="151">F91</f>
        <v>0</v>
      </c>
      <c r="G103">
        <f t="shared" si="151"/>
        <v>0</v>
      </c>
      <c r="H103">
        <f t="shared" si="151"/>
        <v>0</v>
      </c>
      <c r="I103">
        <f t="shared" si="151"/>
        <v>0</v>
      </c>
      <c r="J103">
        <f t="shared" si="151"/>
        <v>0</v>
      </c>
      <c r="K103">
        <f t="shared" si="151"/>
        <v>0</v>
      </c>
      <c r="L103">
        <f t="shared" si="151"/>
        <v>0</v>
      </c>
      <c r="M103">
        <f t="shared" si="151"/>
        <v>0</v>
      </c>
      <c r="N103" s="14" t="str">
        <f t="shared" si="151"/>
        <v>Bed Linen, Duvet covers, sheets, pillowcase</v>
      </c>
      <c r="O103" s="103" t="str">
        <f t="shared" si="151"/>
        <v>Bed Linen, Duvet covers, sheets, pillowcase</v>
      </c>
      <c r="P103" s="103" t="str">
        <f t="shared" si="151"/>
        <v>Biancheria da letto (lenzuola federe copripiumini)</v>
      </c>
      <c r="Q103" s="103" t="str">
        <f t="shared" si="151"/>
        <v>Bettwäsche</v>
      </c>
      <c r="R103">
        <f t="shared" ref="R103:U103" si="152">R90</f>
        <v>0</v>
      </c>
      <c r="S103">
        <f t="shared" si="152"/>
        <v>0</v>
      </c>
      <c r="T103">
        <f t="shared" si="152"/>
        <v>0</v>
      </c>
      <c r="U103">
        <f t="shared" si="152"/>
        <v>0</v>
      </c>
    </row>
    <row r="104" spans="2:21" ht="15.75">
      <c r="C104" s="2" t="e">
        <f t="shared" si="142"/>
        <v>#REF!</v>
      </c>
      <c r="F104">
        <f t="shared" ref="F104:Q104" si="153">F92</f>
        <v>0</v>
      </c>
      <c r="G104">
        <f t="shared" si="153"/>
        <v>0</v>
      </c>
      <c r="H104">
        <f t="shared" si="153"/>
        <v>0</v>
      </c>
      <c r="I104">
        <f t="shared" si="153"/>
        <v>0</v>
      </c>
      <c r="J104">
        <f t="shared" si="153"/>
        <v>0</v>
      </c>
      <c r="K104">
        <f t="shared" si="153"/>
        <v>0</v>
      </c>
      <c r="L104">
        <f t="shared" si="153"/>
        <v>0</v>
      </c>
      <c r="M104">
        <f t="shared" si="153"/>
        <v>0</v>
      </c>
      <c r="N104" s="14" t="str">
        <f t="shared" si="153"/>
        <v>Chair and Sofa Covers</v>
      </c>
      <c r="O104" s="103" t="str">
        <f t="shared" si="153"/>
        <v>Chair and Sofa Covers</v>
      </c>
      <c r="P104" s="103" t="str">
        <f t="shared" si="153"/>
        <v>fodere e cuscini per mobili</v>
      </c>
      <c r="Q104" s="103" t="str">
        <f t="shared" si="153"/>
        <v>Stuhl- und Liegenauflagen</v>
      </c>
      <c r="R104">
        <f t="shared" ref="R104:U104" si="154">R91</f>
        <v>0</v>
      </c>
      <c r="S104">
        <f t="shared" si="154"/>
        <v>0</v>
      </c>
      <c r="T104">
        <f t="shared" si="154"/>
        <v>0</v>
      </c>
      <c r="U104">
        <f t="shared" si="154"/>
        <v>0</v>
      </c>
    </row>
    <row r="105" spans="2:21" ht="15.75">
      <c r="C105" s="2" t="e">
        <f t="shared" si="142"/>
        <v>#REF!</v>
      </c>
      <c r="F105">
        <f t="shared" ref="F105:Q105" si="155">F93</f>
        <v>0</v>
      </c>
      <c r="G105">
        <f t="shared" si="155"/>
        <v>0</v>
      </c>
      <c r="H105">
        <f t="shared" si="155"/>
        <v>0</v>
      </c>
      <c r="I105">
        <f t="shared" si="155"/>
        <v>0</v>
      </c>
      <c r="J105">
        <f t="shared" si="155"/>
        <v>0</v>
      </c>
      <c r="K105">
        <f t="shared" si="155"/>
        <v>0</v>
      </c>
      <c r="L105">
        <f t="shared" si="155"/>
        <v>0</v>
      </c>
      <c r="M105">
        <f t="shared" si="155"/>
        <v>0</v>
      </c>
      <c r="N105" s="14" t="str">
        <f t="shared" si="155"/>
        <v>Padded beddings (duvets, pillows, quilted throws)</v>
      </c>
      <c r="O105" t="str">
        <f t="shared" si="155"/>
        <v>Padded beddings (duvets, pillows, quilted throws)</v>
      </c>
      <c r="P105" t="str">
        <f t="shared" si="155"/>
        <v>Biancheria da letto imbottiti (piumini, guanciali,copriletti)</v>
      </c>
      <c r="Q105" t="str">
        <f t="shared" si="155"/>
        <v>Bettwaren</v>
      </c>
      <c r="R105">
        <f t="shared" ref="R105:U105" si="156">R92</f>
        <v>0</v>
      </c>
      <c r="S105">
        <f t="shared" si="156"/>
        <v>0</v>
      </c>
      <c r="T105">
        <f t="shared" si="156"/>
        <v>0</v>
      </c>
      <c r="U105">
        <f t="shared" si="156"/>
        <v>0</v>
      </c>
    </row>
    <row r="106" spans="2:21" ht="15.75">
      <c r="C106" s="2" t="e">
        <f t="shared" si="142"/>
        <v>#REF!</v>
      </c>
      <c r="F106">
        <f t="shared" ref="F106:Q106" si="157">F94</f>
        <v>0</v>
      </c>
      <c r="G106">
        <f t="shared" si="157"/>
        <v>0</v>
      </c>
      <c r="H106">
        <f t="shared" si="157"/>
        <v>0</v>
      </c>
      <c r="I106">
        <f t="shared" si="157"/>
        <v>0</v>
      </c>
      <c r="J106">
        <f t="shared" si="157"/>
        <v>0</v>
      </c>
      <c r="K106">
        <f t="shared" si="157"/>
        <v>0</v>
      </c>
      <c r="L106">
        <f t="shared" si="157"/>
        <v>0</v>
      </c>
      <c r="M106">
        <f t="shared" si="157"/>
        <v>0</v>
      </c>
      <c r="N106" s="14" t="str">
        <f t="shared" si="157"/>
        <v>Mattresses / toppers / support pillows</v>
      </c>
      <c r="O106" t="str">
        <f t="shared" si="157"/>
        <v>Mattresses / toppers / support pillows</v>
      </c>
      <c r="P106" t="str">
        <f t="shared" si="157"/>
        <v>Materassi / toppers / cuscini da supporto</v>
      </c>
      <c r="Q106" t="str">
        <f t="shared" si="157"/>
        <v>Matratzen / Topper / Stützkissen</v>
      </c>
      <c r="R106">
        <f t="shared" ref="R106:U106" si="158">R93</f>
        <v>0</v>
      </c>
      <c r="S106">
        <f t="shared" si="158"/>
        <v>0</v>
      </c>
      <c r="T106">
        <f t="shared" si="158"/>
        <v>0</v>
      </c>
      <c r="U106">
        <f t="shared" si="158"/>
        <v>0</v>
      </c>
    </row>
    <row r="107" spans="2:21" ht="15.75" thickBot="1">
      <c r="F107" s="22" t="str">
        <f>F95</f>
        <v>English (default)</v>
      </c>
      <c r="G107" s="11" t="str">
        <f t="shared" ref="G107:Q107" si="159">G95</f>
        <v>English (default)</v>
      </c>
      <c r="H107" s="11" t="str">
        <f t="shared" si="159"/>
        <v>Italiano</v>
      </c>
      <c r="I107" s="11" t="str">
        <f t="shared" si="159"/>
        <v>Deutsch</v>
      </c>
      <c r="J107" s="22" t="str">
        <f t="shared" si="159"/>
        <v>English (default)</v>
      </c>
      <c r="K107" s="11" t="str">
        <f t="shared" si="159"/>
        <v>English (default)</v>
      </c>
      <c r="L107" s="11" t="str">
        <f t="shared" si="159"/>
        <v>Italiano</v>
      </c>
      <c r="M107" s="11" t="str">
        <f t="shared" si="159"/>
        <v>Deutsch</v>
      </c>
      <c r="N107" s="22" t="str">
        <f t="shared" si="159"/>
        <v>English (default)</v>
      </c>
      <c r="O107" s="11" t="str">
        <f t="shared" si="159"/>
        <v>English (default)</v>
      </c>
      <c r="P107" s="11" t="str">
        <f t="shared" si="159"/>
        <v>Italiano</v>
      </c>
      <c r="Q107" s="11" t="str">
        <f t="shared" si="159"/>
        <v>Deutsch</v>
      </c>
      <c r="R107">
        <f t="shared" ref="R107:U107" si="160">R94</f>
        <v>0</v>
      </c>
      <c r="S107">
        <f t="shared" si="160"/>
        <v>0</v>
      </c>
      <c r="T107">
        <f t="shared" si="160"/>
        <v>0</v>
      </c>
      <c r="U107">
        <f t="shared" si="160"/>
        <v>0</v>
      </c>
    </row>
    <row r="108" spans="2:21" ht="15.75" thickBot="1">
      <c r="B108">
        <f>B95</f>
        <v>0</v>
      </c>
      <c r="C108" t="s">
        <v>1303</v>
      </c>
      <c r="D108" s="47" t="e">
        <f>'PRODUCT INFORMATION'!#REF!</f>
        <v>#REF!</v>
      </c>
      <c r="F108" s="32" t="str">
        <f t="shared" ref="F108:Q108" si="161">F96</f>
        <v>Apparel</v>
      </c>
      <c r="G108" s="33" t="str">
        <f t="shared" si="161"/>
        <v>Apparel</v>
      </c>
      <c r="H108" s="33" t="str">
        <f t="shared" si="161"/>
        <v>Abbigliamento</v>
      </c>
      <c r="I108" s="33" t="str">
        <f t="shared" si="161"/>
        <v>Bekleidung</v>
      </c>
      <c r="J108" s="32" t="str">
        <f t="shared" si="161"/>
        <v>Intimate</v>
      </c>
      <c r="K108" s="33" t="str">
        <f t="shared" si="161"/>
        <v>Intimate</v>
      </c>
      <c r="L108" s="33" t="str">
        <f t="shared" si="161"/>
        <v>Intimo</v>
      </c>
      <c r="M108" s="33" t="str">
        <f t="shared" si="161"/>
        <v>Wäsche</v>
      </c>
      <c r="N108" s="32" t="str">
        <f t="shared" si="161"/>
        <v>Home Textile</v>
      </c>
      <c r="O108" s="33" t="str">
        <f t="shared" si="161"/>
        <v>Home Textile</v>
      </c>
      <c r="P108" s="33" t="str">
        <f t="shared" si="161"/>
        <v>Tessile Casa</v>
      </c>
      <c r="Q108" s="33" t="str">
        <f t="shared" si="161"/>
        <v>Heimtextilien</v>
      </c>
      <c r="R108">
        <f t="shared" ref="R108:U108" si="162">R95</f>
        <v>0</v>
      </c>
      <c r="S108">
        <f t="shared" si="162"/>
        <v>0</v>
      </c>
      <c r="T108">
        <f t="shared" si="162"/>
        <v>0</v>
      </c>
      <c r="U108">
        <f t="shared" si="162"/>
        <v>0</v>
      </c>
    </row>
    <row r="109" spans="2:21">
      <c r="B109" t="str">
        <f>B96</f>
        <v>CAT</v>
      </c>
      <c r="C109" t="s">
        <v>284</v>
      </c>
      <c r="F109" s="14" t="str">
        <f t="shared" ref="F109:Q109" si="163">F97</f>
        <v>Apparel</v>
      </c>
      <c r="G109" t="str">
        <f t="shared" si="163"/>
        <v>Apparel</v>
      </c>
      <c r="H109" t="str">
        <f t="shared" si="163"/>
        <v>Abbigliamento</v>
      </c>
      <c r="I109" t="str">
        <f t="shared" si="163"/>
        <v>Bekleidung</v>
      </c>
      <c r="J109" s="14" t="str">
        <f t="shared" si="163"/>
        <v>Bra</v>
      </c>
      <c r="K109" t="str">
        <f t="shared" si="163"/>
        <v>Bra</v>
      </c>
      <c r="L109" t="str">
        <f t="shared" si="163"/>
        <v xml:space="preserve">Reggiseni </v>
      </c>
      <c r="M109" t="str">
        <f t="shared" si="163"/>
        <v>Büstenhalter (BH)</v>
      </c>
      <c r="N109" s="14" t="str">
        <f t="shared" si="163"/>
        <v>Carpets, doormats, bathmats</v>
      </c>
      <c r="O109" s="103" t="str">
        <f t="shared" si="163"/>
        <v>Carpets, doormats, bathmats</v>
      </c>
      <c r="P109" s="103" t="str">
        <f t="shared" si="163"/>
        <v>Tappeti, zerbini, tappetini da bagno</v>
      </c>
      <c r="Q109" s="103" t="str">
        <f t="shared" si="163"/>
        <v>Teppiche, Fuß- und Badematten</v>
      </c>
      <c r="R109">
        <f t="shared" ref="R109:U109" si="164">R96</f>
        <v>0</v>
      </c>
      <c r="S109">
        <f t="shared" si="164"/>
        <v>0</v>
      </c>
      <c r="T109">
        <f t="shared" si="164"/>
        <v>0</v>
      </c>
      <c r="U109">
        <f t="shared" si="164"/>
        <v>0</v>
      </c>
    </row>
    <row r="110" spans="2:21" ht="15.75">
      <c r="B110" t="str">
        <f>B97</f>
        <v>Select</v>
      </c>
      <c r="C110" s="2" t="e">
        <f>IF($D$108=$F$16,$F109,IF($D$108=$J$16,$J109,IF($D$108=$N$16,$N109)))</f>
        <v>#REF!</v>
      </c>
      <c r="F110" s="14" t="str">
        <f t="shared" ref="F110:Q110" si="165">F98</f>
        <v>Fashion Accessories</v>
      </c>
      <c r="G110" s="26" t="str">
        <f t="shared" si="165"/>
        <v>Fashion Accessories</v>
      </c>
      <c r="H110" s="26" t="str">
        <f t="shared" si="165"/>
        <v xml:space="preserve">Accessori tessili </v>
      </c>
      <c r="I110" s="26" t="str">
        <f t="shared" si="165"/>
        <v>Mode-Accessoires</v>
      </c>
      <c r="J110" s="14" t="str">
        <f t="shared" si="165"/>
        <v>Brief</v>
      </c>
      <c r="K110" t="str">
        <f t="shared" si="165"/>
        <v>Brief</v>
      </c>
      <c r="L110" t="str">
        <f t="shared" si="165"/>
        <v>Slip</v>
      </c>
      <c r="M110" t="str">
        <f t="shared" si="165"/>
        <v>Slip</v>
      </c>
      <c r="N110" s="14" t="str">
        <f t="shared" si="165"/>
        <v xml:space="preserve">Towels, Face cloth, cleaning clothes </v>
      </c>
      <c r="O110" t="str">
        <f t="shared" si="165"/>
        <v xml:space="preserve">Towels, Face cloth, cleaning clothes </v>
      </c>
      <c r="P110" t="str">
        <f t="shared" si="165"/>
        <v>asciugamani, salviette</v>
      </c>
      <c r="Q110" t="str">
        <f t="shared" si="165"/>
        <v>Handtücher, Reinigungstücher</v>
      </c>
      <c r="R110">
        <f t="shared" ref="R110:U110" si="166">R97</f>
        <v>0</v>
      </c>
      <c r="S110">
        <f t="shared" si="166"/>
        <v>0</v>
      </c>
      <c r="T110">
        <f t="shared" si="166"/>
        <v>0</v>
      </c>
      <c r="U110">
        <f t="shared" si="166"/>
        <v>0</v>
      </c>
    </row>
    <row r="111" spans="2:21" ht="15.75">
      <c r="B111" t="s">
        <v>1302</v>
      </c>
      <c r="C111" s="2" t="e">
        <f t="shared" ref="C111:C118" si="167">IF($D$108=$F$16,$F110,IF($D$108=$J$16,$J110,IF($D$108=$N$16,$N110)))</f>
        <v>#REF!</v>
      </c>
      <c r="F111" s="14">
        <f t="shared" ref="F111:Q111" si="168">F99</f>
        <v>0</v>
      </c>
      <c r="G111">
        <f t="shared" si="168"/>
        <v>0</v>
      </c>
      <c r="H111">
        <f t="shared" si="168"/>
        <v>0</v>
      </c>
      <c r="I111">
        <f t="shared" si="168"/>
        <v>0</v>
      </c>
      <c r="J111" s="14" t="str">
        <f t="shared" si="168"/>
        <v>Swimwear</v>
      </c>
      <c r="K111" t="str">
        <f t="shared" si="168"/>
        <v>Swimwear</v>
      </c>
      <c r="L111" t="str">
        <f t="shared" si="168"/>
        <v>Costumi da bagno</v>
      </c>
      <c r="M111" t="str">
        <f t="shared" si="168"/>
        <v>Bademoden</v>
      </c>
      <c r="N111" s="14" t="str">
        <f t="shared" si="168"/>
        <v>Table linen</v>
      </c>
      <c r="O111" t="str">
        <f t="shared" si="168"/>
        <v>Table linen</v>
      </c>
      <c r="P111" t="str">
        <f t="shared" si="168"/>
        <v>Biancheria da tavola</v>
      </c>
      <c r="Q111" t="str">
        <f t="shared" si="168"/>
        <v>Tischwäsche</v>
      </c>
      <c r="R111">
        <f t="shared" ref="R111:U111" si="169">R98</f>
        <v>0</v>
      </c>
      <c r="S111">
        <f t="shared" si="169"/>
        <v>0</v>
      </c>
      <c r="T111">
        <f t="shared" si="169"/>
        <v>0</v>
      </c>
      <c r="U111">
        <f t="shared" si="169"/>
        <v>0</v>
      </c>
    </row>
    <row r="112" spans="2:21" ht="15.75">
      <c r="B112" t="s">
        <v>284</v>
      </c>
      <c r="C112" s="2" t="e">
        <f t="shared" si="167"/>
        <v>#REF!</v>
      </c>
      <c r="F112" s="14">
        <f t="shared" ref="F112:Q112" si="170">F100</f>
        <v>0</v>
      </c>
      <c r="G112">
        <f t="shared" si="170"/>
        <v>0</v>
      </c>
      <c r="H112">
        <f t="shared" si="170"/>
        <v>0</v>
      </c>
      <c r="I112">
        <f t="shared" si="170"/>
        <v>0</v>
      </c>
      <c r="J112" s="14" t="str">
        <f t="shared" si="170"/>
        <v>Socks &amp; Tights</v>
      </c>
      <c r="K112" t="str">
        <f t="shared" si="170"/>
        <v>Socks &amp; Tights</v>
      </c>
      <c r="L112" t="str">
        <f t="shared" si="170"/>
        <v>Calze e collant</v>
      </c>
      <c r="M112" t="str">
        <f t="shared" si="170"/>
        <v>Socken &amp; Strumpfhosen</v>
      </c>
      <c r="N112" s="14" t="str">
        <f t="shared" si="170"/>
        <v>Decorated pillows</v>
      </c>
      <c r="O112" t="str">
        <f t="shared" si="170"/>
        <v>Decorated pillows</v>
      </c>
      <c r="P112" t="str">
        <f t="shared" si="170"/>
        <v xml:space="preserve">Cuscini arredo </v>
      </c>
      <c r="Q112" t="str">
        <f t="shared" si="170"/>
        <v>Dekokissen</v>
      </c>
      <c r="R112">
        <f t="shared" ref="R112:U112" si="171">R99</f>
        <v>0</v>
      </c>
      <c r="S112">
        <f t="shared" si="171"/>
        <v>0</v>
      </c>
      <c r="T112">
        <f t="shared" si="171"/>
        <v>0</v>
      </c>
      <c r="U112">
        <f t="shared" si="171"/>
        <v>0</v>
      </c>
    </row>
    <row r="113" spans="2:21" ht="15.75">
      <c r="B113">
        <f>F111</f>
        <v>0</v>
      </c>
      <c r="C113" s="2" t="e">
        <f t="shared" si="167"/>
        <v>#REF!</v>
      </c>
      <c r="F113">
        <f t="shared" ref="F113:Q113" si="172">F101</f>
        <v>0</v>
      </c>
      <c r="G113">
        <f t="shared" si="172"/>
        <v>0</v>
      </c>
      <c r="H113">
        <f t="shared" si="172"/>
        <v>0</v>
      </c>
      <c r="I113">
        <f t="shared" si="172"/>
        <v>0</v>
      </c>
      <c r="J113">
        <f t="shared" si="172"/>
        <v>0</v>
      </c>
      <c r="K113">
        <f t="shared" si="172"/>
        <v>0</v>
      </c>
      <c r="L113">
        <f t="shared" si="172"/>
        <v>0</v>
      </c>
      <c r="M113" s="104">
        <f t="shared" si="172"/>
        <v>0</v>
      </c>
      <c r="N113" s="14" t="str">
        <f t="shared" si="172"/>
        <v>Blankets, Throws &amp; Bedspreads</v>
      </c>
      <c r="O113" t="str">
        <f t="shared" si="172"/>
        <v>Blankets, Throws &amp; Bedspreads</v>
      </c>
      <c r="P113" t="str">
        <f t="shared" si="172"/>
        <v>Coperte e plaid</v>
      </c>
      <c r="Q113" t="str">
        <f t="shared" si="172"/>
        <v>Heimdecken und Plaids</v>
      </c>
      <c r="R113">
        <f t="shared" ref="R113:U113" si="173">R100</f>
        <v>0</v>
      </c>
      <c r="S113">
        <f t="shared" si="173"/>
        <v>0</v>
      </c>
      <c r="T113">
        <f t="shared" si="173"/>
        <v>0</v>
      </c>
      <c r="U113">
        <f t="shared" si="173"/>
        <v>0</v>
      </c>
    </row>
    <row r="114" spans="2:21" ht="15.75">
      <c r="B114" t="str">
        <f>J111</f>
        <v>Swimwear</v>
      </c>
      <c r="C114" s="2" t="e">
        <f t="shared" si="167"/>
        <v>#REF!</v>
      </c>
      <c r="F114">
        <f t="shared" ref="F114:Q114" si="174">F102</f>
        <v>0</v>
      </c>
      <c r="G114">
        <f t="shared" si="174"/>
        <v>0</v>
      </c>
      <c r="H114">
        <f t="shared" si="174"/>
        <v>0</v>
      </c>
      <c r="I114">
        <f t="shared" si="174"/>
        <v>0</v>
      </c>
      <c r="J114">
        <f t="shared" si="174"/>
        <v>0</v>
      </c>
      <c r="K114">
        <f t="shared" si="174"/>
        <v>0</v>
      </c>
      <c r="L114">
        <f t="shared" si="174"/>
        <v>0</v>
      </c>
      <c r="M114">
        <f t="shared" si="174"/>
        <v>0</v>
      </c>
      <c r="N114" s="14" t="str">
        <f t="shared" si="174"/>
        <v>Curtains/shower curtains</v>
      </c>
      <c r="O114" s="103" t="str">
        <f t="shared" si="174"/>
        <v>Curtains/shower curtains</v>
      </c>
      <c r="P114" s="103" t="str">
        <f t="shared" si="174"/>
        <v>Tende e Tende doccia</v>
      </c>
      <c r="Q114" s="103" t="str">
        <f t="shared" si="174"/>
        <v>Gardinen und Duschvorhang</v>
      </c>
      <c r="R114">
        <f t="shared" ref="R114:U114" si="175">R101</f>
        <v>0</v>
      </c>
      <c r="S114">
        <f t="shared" si="175"/>
        <v>0</v>
      </c>
      <c r="T114">
        <f t="shared" si="175"/>
        <v>0</v>
      </c>
      <c r="U114">
        <f t="shared" si="175"/>
        <v>0</v>
      </c>
    </row>
    <row r="115" spans="2:21" ht="15.75">
      <c r="B115" t="str">
        <f>N111</f>
        <v>Table linen</v>
      </c>
      <c r="C115" s="2" t="e">
        <f t="shared" si="167"/>
        <v>#REF!</v>
      </c>
      <c r="F115">
        <f t="shared" ref="F115:Q115" si="176">F103</f>
        <v>0</v>
      </c>
      <c r="G115">
        <f t="shared" si="176"/>
        <v>0</v>
      </c>
      <c r="H115">
        <f t="shared" si="176"/>
        <v>0</v>
      </c>
      <c r="I115">
        <f t="shared" si="176"/>
        <v>0</v>
      </c>
      <c r="J115">
        <f t="shared" si="176"/>
        <v>0</v>
      </c>
      <c r="K115">
        <f t="shared" si="176"/>
        <v>0</v>
      </c>
      <c r="L115">
        <f t="shared" si="176"/>
        <v>0</v>
      </c>
      <c r="M115">
        <f t="shared" si="176"/>
        <v>0</v>
      </c>
      <c r="N115" s="14" t="str">
        <f t="shared" si="176"/>
        <v>Bed Linen, Duvet covers, sheets, pillowcase</v>
      </c>
      <c r="O115" s="103" t="str">
        <f t="shared" si="176"/>
        <v>Bed Linen, Duvet covers, sheets, pillowcase</v>
      </c>
      <c r="P115" s="103" t="str">
        <f t="shared" si="176"/>
        <v>Biancheria da letto (lenzuola federe copripiumini)</v>
      </c>
      <c r="Q115" s="103" t="str">
        <f t="shared" si="176"/>
        <v>Bettwäsche</v>
      </c>
      <c r="R115">
        <f t="shared" ref="R115:U115" si="177">R102</f>
        <v>0</v>
      </c>
      <c r="S115">
        <f t="shared" si="177"/>
        <v>0</v>
      </c>
      <c r="T115">
        <f t="shared" si="177"/>
        <v>0</v>
      </c>
      <c r="U115">
        <f t="shared" si="177"/>
        <v>0</v>
      </c>
    </row>
    <row r="116" spans="2:21" ht="15.75">
      <c r="C116" s="2" t="e">
        <f t="shared" si="167"/>
        <v>#REF!</v>
      </c>
      <c r="F116">
        <f t="shared" ref="F116:Q116" si="178">F104</f>
        <v>0</v>
      </c>
      <c r="G116">
        <f t="shared" si="178"/>
        <v>0</v>
      </c>
      <c r="H116">
        <f t="shared" si="178"/>
        <v>0</v>
      </c>
      <c r="I116">
        <f t="shared" si="178"/>
        <v>0</v>
      </c>
      <c r="J116">
        <f t="shared" si="178"/>
        <v>0</v>
      </c>
      <c r="K116">
        <f t="shared" si="178"/>
        <v>0</v>
      </c>
      <c r="L116">
        <f t="shared" si="178"/>
        <v>0</v>
      </c>
      <c r="M116">
        <f t="shared" si="178"/>
        <v>0</v>
      </c>
      <c r="N116" s="14" t="str">
        <f t="shared" si="178"/>
        <v>Chair and Sofa Covers</v>
      </c>
      <c r="O116" s="103" t="str">
        <f t="shared" si="178"/>
        <v>Chair and Sofa Covers</v>
      </c>
      <c r="P116" s="103" t="str">
        <f t="shared" si="178"/>
        <v>fodere e cuscini per mobili</v>
      </c>
      <c r="Q116" s="103" t="str">
        <f t="shared" si="178"/>
        <v>Stuhl- und Liegenauflagen</v>
      </c>
      <c r="R116">
        <f t="shared" ref="R116:U116" si="179">R103</f>
        <v>0</v>
      </c>
      <c r="S116">
        <f t="shared" si="179"/>
        <v>0</v>
      </c>
      <c r="T116">
        <f t="shared" si="179"/>
        <v>0</v>
      </c>
      <c r="U116">
        <f t="shared" si="179"/>
        <v>0</v>
      </c>
    </row>
    <row r="117" spans="2:21" ht="15.75">
      <c r="C117" s="2" t="e">
        <f t="shared" si="167"/>
        <v>#REF!</v>
      </c>
      <c r="F117">
        <f t="shared" ref="F117:Q117" si="180">F105</f>
        <v>0</v>
      </c>
      <c r="G117">
        <f t="shared" si="180"/>
        <v>0</v>
      </c>
      <c r="H117">
        <f t="shared" si="180"/>
        <v>0</v>
      </c>
      <c r="I117">
        <f t="shared" si="180"/>
        <v>0</v>
      </c>
      <c r="J117">
        <f t="shared" si="180"/>
        <v>0</v>
      </c>
      <c r="K117">
        <f t="shared" si="180"/>
        <v>0</v>
      </c>
      <c r="L117">
        <f t="shared" si="180"/>
        <v>0</v>
      </c>
      <c r="M117">
        <f t="shared" si="180"/>
        <v>0</v>
      </c>
      <c r="N117" s="14" t="str">
        <f t="shared" si="180"/>
        <v>Padded beddings (duvets, pillows, quilted throws)</v>
      </c>
      <c r="O117" t="str">
        <f t="shared" si="180"/>
        <v>Padded beddings (duvets, pillows, quilted throws)</v>
      </c>
      <c r="P117" t="str">
        <f t="shared" si="180"/>
        <v>Biancheria da letto imbottiti (piumini, guanciali,copriletti)</v>
      </c>
      <c r="Q117" t="str">
        <f t="shared" si="180"/>
        <v>Bettwaren</v>
      </c>
      <c r="R117">
        <f t="shared" ref="R117:U117" si="181">R104</f>
        <v>0</v>
      </c>
      <c r="S117">
        <f t="shared" si="181"/>
        <v>0</v>
      </c>
      <c r="T117">
        <f t="shared" si="181"/>
        <v>0</v>
      </c>
      <c r="U117">
        <f t="shared" si="181"/>
        <v>0</v>
      </c>
    </row>
    <row r="118" spans="2:21" ht="15.75">
      <c r="C118" s="2" t="e">
        <f t="shared" si="167"/>
        <v>#REF!</v>
      </c>
      <c r="F118">
        <f t="shared" ref="F118:Q118" si="182">F106</f>
        <v>0</v>
      </c>
      <c r="G118">
        <f t="shared" si="182"/>
        <v>0</v>
      </c>
      <c r="H118">
        <f t="shared" si="182"/>
        <v>0</v>
      </c>
      <c r="I118">
        <f t="shared" si="182"/>
        <v>0</v>
      </c>
      <c r="J118">
        <f t="shared" si="182"/>
        <v>0</v>
      </c>
      <c r="K118">
        <f t="shared" si="182"/>
        <v>0</v>
      </c>
      <c r="L118">
        <f t="shared" si="182"/>
        <v>0</v>
      </c>
      <c r="M118">
        <f t="shared" si="182"/>
        <v>0</v>
      </c>
      <c r="N118" s="14" t="str">
        <f t="shared" si="182"/>
        <v>Mattresses / toppers / support pillows</v>
      </c>
      <c r="O118" t="str">
        <f t="shared" si="182"/>
        <v>Mattresses / toppers / support pillows</v>
      </c>
      <c r="P118" t="str">
        <f t="shared" si="182"/>
        <v>Materassi / toppers / cuscini da supporto</v>
      </c>
      <c r="Q118" t="str">
        <f t="shared" si="182"/>
        <v>Matratzen / Topper / Stützkissen</v>
      </c>
      <c r="R118">
        <f t="shared" ref="R118:U118" si="183">R105</f>
        <v>0</v>
      </c>
      <c r="S118">
        <f t="shared" si="183"/>
        <v>0</v>
      </c>
      <c r="T118">
        <f t="shared" si="183"/>
        <v>0</v>
      </c>
      <c r="U118">
        <f t="shared" si="183"/>
        <v>0</v>
      </c>
    </row>
    <row r="119" spans="2:21" ht="15.75" thickBot="1">
      <c r="F119" s="22" t="str">
        <f>F107</f>
        <v>English (default)</v>
      </c>
      <c r="G119" s="11" t="str">
        <f t="shared" ref="G119:Q119" si="184">G107</f>
        <v>English (default)</v>
      </c>
      <c r="H119" s="11" t="str">
        <f t="shared" si="184"/>
        <v>Italiano</v>
      </c>
      <c r="I119" s="11" t="str">
        <f t="shared" si="184"/>
        <v>Deutsch</v>
      </c>
      <c r="J119" s="22" t="str">
        <f t="shared" si="184"/>
        <v>English (default)</v>
      </c>
      <c r="K119" s="11" t="str">
        <f t="shared" si="184"/>
        <v>English (default)</v>
      </c>
      <c r="L119" s="11" t="str">
        <f t="shared" si="184"/>
        <v>Italiano</v>
      </c>
      <c r="M119" s="11" t="str">
        <f t="shared" si="184"/>
        <v>Deutsch</v>
      </c>
      <c r="N119" s="22" t="str">
        <f t="shared" si="184"/>
        <v>English (default)</v>
      </c>
      <c r="O119" s="11" t="str">
        <f t="shared" si="184"/>
        <v>English (default)</v>
      </c>
      <c r="P119" s="11" t="str">
        <f t="shared" si="184"/>
        <v>Italiano</v>
      </c>
      <c r="Q119" s="11" t="str">
        <f t="shared" si="184"/>
        <v>Deutsch</v>
      </c>
      <c r="R119">
        <f t="shared" ref="R119" si="185">R106</f>
        <v>0</v>
      </c>
      <c r="S119">
        <f t="shared" ref="S119:U119" si="186">S106</f>
        <v>0</v>
      </c>
      <c r="T119">
        <f t="shared" si="186"/>
        <v>0</v>
      </c>
      <c r="U119">
        <f t="shared" si="186"/>
        <v>0</v>
      </c>
    </row>
    <row r="120" spans="2:21" ht="15.75" thickBot="1">
      <c r="B120">
        <f>B107</f>
        <v>0</v>
      </c>
      <c r="C120" t="s">
        <v>1303</v>
      </c>
      <c r="D120" s="47" t="e">
        <f>'PRODUCT INFORMATION'!#REF!</f>
        <v>#REF!</v>
      </c>
      <c r="F120" s="32" t="str">
        <f t="shared" ref="F120:Q120" si="187">F108</f>
        <v>Apparel</v>
      </c>
      <c r="G120" s="33" t="str">
        <f t="shared" si="187"/>
        <v>Apparel</v>
      </c>
      <c r="H120" s="33" t="str">
        <f t="shared" si="187"/>
        <v>Abbigliamento</v>
      </c>
      <c r="I120" s="33" t="str">
        <f t="shared" si="187"/>
        <v>Bekleidung</v>
      </c>
      <c r="J120" s="32" t="str">
        <f t="shared" si="187"/>
        <v>Intimate</v>
      </c>
      <c r="K120" s="33" t="str">
        <f t="shared" si="187"/>
        <v>Intimate</v>
      </c>
      <c r="L120" s="33" t="str">
        <f t="shared" si="187"/>
        <v>Intimo</v>
      </c>
      <c r="M120" s="33" t="str">
        <f t="shared" si="187"/>
        <v>Wäsche</v>
      </c>
      <c r="N120" s="32" t="str">
        <f t="shared" si="187"/>
        <v>Home Textile</v>
      </c>
      <c r="O120" s="33" t="str">
        <f t="shared" si="187"/>
        <v>Home Textile</v>
      </c>
      <c r="P120" s="33" t="str">
        <f t="shared" si="187"/>
        <v>Tessile Casa</v>
      </c>
      <c r="Q120" s="33" t="str">
        <f t="shared" si="187"/>
        <v>Heimtextilien</v>
      </c>
      <c r="R120">
        <f t="shared" ref="R120" si="188">R107</f>
        <v>0</v>
      </c>
      <c r="S120">
        <f t="shared" ref="S120" si="189">S107</f>
        <v>0</v>
      </c>
      <c r="T120">
        <f t="shared" ref="T120" si="190">T107</f>
        <v>0</v>
      </c>
      <c r="U120">
        <f t="shared" ref="U120" si="191">U107</f>
        <v>0</v>
      </c>
    </row>
    <row r="121" spans="2:21">
      <c r="B121">
        <f>B108</f>
        <v>0</v>
      </c>
      <c r="C121" t="s">
        <v>284</v>
      </c>
      <c r="F121" s="14" t="str">
        <f t="shared" ref="F121:Q121" si="192">F109</f>
        <v>Apparel</v>
      </c>
      <c r="G121" t="str">
        <f t="shared" si="192"/>
        <v>Apparel</v>
      </c>
      <c r="H121" t="str">
        <f t="shared" si="192"/>
        <v>Abbigliamento</v>
      </c>
      <c r="I121" t="str">
        <f t="shared" si="192"/>
        <v>Bekleidung</v>
      </c>
      <c r="J121" s="14" t="str">
        <f t="shared" si="192"/>
        <v>Bra</v>
      </c>
      <c r="K121" t="str">
        <f t="shared" si="192"/>
        <v>Bra</v>
      </c>
      <c r="L121" t="str">
        <f t="shared" si="192"/>
        <v xml:space="preserve">Reggiseni </v>
      </c>
      <c r="M121" t="str">
        <f t="shared" si="192"/>
        <v>Büstenhalter (BH)</v>
      </c>
      <c r="N121" s="14" t="str">
        <f t="shared" si="192"/>
        <v>Carpets, doormats, bathmats</v>
      </c>
      <c r="O121" s="103" t="str">
        <f t="shared" si="192"/>
        <v>Carpets, doormats, bathmats</v>
      </c>
      <c r="P121" s="103" t="str">
        <f t="shared" si="192"/>
        <v>Tappeti, zerbini, tappetini da bagno</v>
      </c>
      <c r="Q121" s="103" t="str">
        <f t="shared" si="192"/>
        <v>Teppiche, Fuß- und Badematten</v>
      </c>
      <c r="R121">
        <f t="shared" ref="R121" si="193">R108</f>
        <v>0</v>
      </c>
      <c r="S121">
        <f t="shared" ref="S121" si="194">S108</f>
        <v>0</v>
      </c>
      <c r="T121">
        <f t="shared" ref="T121" si="195">T108</f>
        <v>0</v>
      </c>
      <c r="U121">
        <f t="shared" ref="U121" si="196">U108</f>
        <v>0</v>
      </c>
    </row>
    <row r="122" spans="2:21" ht="15.75">
      <c r="B122" t="str">
        <f>B109</f>
        <v>CAT</v>
      </c>
      <c r="C122" s="2" t="e">
        <f>IF($D$120=$F$16,$F121,IF($D$120=$J$16,$J121,IF($D$120=$N$16,$N121)))</f>
        <v>#REF!</v>
      </c>
      <c r="F122" s="14" t="str">
        <f t="shared" ref="F122:Q122" si="197">F110</f>
        <v>Fashion Accessories</v>
      </c>
      <c r="G122" s="26" t="str">
        <f t="shared" si="197"/>
        <v>Fashion Accessories</v>
      </c>
      <c r="H122" s="26" t="str">
        <f t="shared" si="197"/>
        <v xml:space="preserve">Accessori tessili </v>
      </c>
      <c r="I122" s="26" t="str">
        <f t="shared" si="197"/>
        <v>Mode-Accessoires</v>
      </c>
      <c r="J122" s="14" t="str">
        <f t="shared" si="197"/>
        <v>Brief</v>
      </c>
      <c r="K122" t="str">
        <f t="shared" si="197"/>
        <v>Brief</v>
      </c>
      <c r="L122" t="str">
        <f t="shared" si="197"/>
        <v>Slip</v>
      </c>
      <c r="M122" t="str">
        <f t="shared" si="197"/>
        <v>Slip</v>
      </c>
      <c r="N122" s="14" t="str">
        <f t="shared" si="197"/>
        <v xml:space="preserve">Towels, Face cloth, cleaning clothes </v>
      </c>
      <c r="O122" t="str">
        <f t="shared" si="197"/>
        <v xml:space="preserve">Towels, Face cloth, cleaning clothes </v>
      </c>
      <c r="P122" t="str">
        <f t="shared" si="197"/>
        <v>asciugamani, salviette</v>
      </c>
      <c r="Q122" t="str">
        <f t="shared" si="197"/>
        <v>Handtücher, Reinigungstücher</v>
      </c>
      <c r="R122">
        <f t="shared" ref="R122" si="198">R109</f>
        <v>0</v>
      </c>
      <c r="S122">
        <f t="shared" ref="S122" si="199">S109</f>
        <v>0</v>
      </c>
      <c r="T122">
        <f t="shared" ref="T122" si="200">T109</f>
        <v>0</v>
      </c>
      <c r="U122">
        <f t="shared" ref="U122" si="201">U109</f>
        <v>0</v>
      </c>
    </row>
    <row r="123" spans="2:21" ht="15.75">
      <c r="B123" t="str">
        <f>B110</f>
        <v>Select</v>
      </c>
      <c r="C123" s="2" t="e">
        <f t="shared" ref="C123:C130" si="202">IF($D$120=$F$16,$F122,IF($D$120=$J$16,$J122,IF($D$120=$N$16,$N122)))</f>
        <v>#REF!</v>
      </c>
      <c r="F123" s="14">
        <f t="shared" ref="F123:Q123" si="203">F111</f>
        <v>0</v>
      </c>
      <c r="G123">
        <f t="shared" si="203"/>
        <v>0</v>
      </c>
      <c r="H123">
        <f t="shared" si="203"/>
        <v>0</v>
      </c>
      <c r="I123">
        <f t="shared" si="203"/>
        <v>0</v>
      </c>
      <c r="J123" s="14" t="str">
        <f t="shared" si="203"/>
        <v>Swimwear</v>
      </c>
      <c r="K123" t="str">
        <f t="shared" si="203"/>
        <v>Swimwear</v>
      </c>
      <c r="L123" t="str">
        <f t="shared" si="203"/>
        <v>Costumi da bagno</v>
      </c>
      <c r="M123" t="str">
        <f t="shared" si="203"/>
        <v>Bademoden</v>
      </c>
      <c r="N123" s="14" t="str">
        <f t="shared" si="203"/>
        <v>Table linen</v>
      </c>
      <c r="O123" t="str">
        <f t="shared" si="203"/>
        <v>Table linen</v>
      </c>
      <c r="P123" t="str">
        <f t="shared" si="203"/>
        <v>Biancheria da tavola</v>
      </c>
      <c r="Q123" t="str">
        <f t="shared" si="203"/>
        <v>Tischwäsche</v>
      </c>
      <c r="R123">
        <f t="shared" ref="R123" si="204">R110</f>
        <v>0</v>
      </c>
      <c r="S123">
        <f t="shared" ref="S123" si="205">S110</f>
        <v>0</v>
      </c>
      <c r="T123">
        <f t="shared" ref="T123" si="206">T110</f>
        <v>0</v>
      </c>
      <c r="U123">
        <f t="shared" ref="U123" si="207">U110</f>
        <v>0</v>
      </c>
    </row>
    <row r="124" spans="2:21" ht="15.75">
      <c r="B124" t="s">
        <v>1302</v>
      </c>
      <c r="C124" s="2" t="e">
        <f t="shared" si="202"/>
        <v>#REF!</v>
      </c>
      <c r="F124" s="14">
        <f t="shared" ref="F124:Q124" si="208">F112</f>
        <v>0</v>
      </c>
      <c r="G124">
        <f t="shared" si="208"/>
        <v>0</v>
      </c>
      <c r="H124">
        <f t="shared" si="208"/>
        <v>0</v>
      </c>
      <c r="I124">
        <f t="shared" si="208"/>
        <v>0</v>
      </c>
      <c r="J124" s="14" t="str">
        <f t="shared" si="208"/>
        <v>Socks &amp; Tights</v>
      </c>
      <c r="K124" t="str">
        <f t="shared" si="208"/>
        <v>Socks &amp; Tights</v>
      </c>
      <c r="L124" t="str">
        <f t="shared" si="208"/>
        <v>Calze e collant</v>
      </c>
      <c r="M124" t="str">
        <f t="shared" si="208"/>
        <v>Socken &amp; Strumpfhosen</v>
      </c>
      <c r="N124" s="14" t="str">
        <f t="shared" si="208"/>
        <v>Decorated pillows</v>
      </c>
      <c r="O124" t="str">
        <f t="shared" si="208"/>
        <v>Decorated pillows</v>
      </c>
      <c r="P124" t="str">
        <f t="shared" si="208"/>
        <v xml:space="preserve">Cuscini arredo </v>
      </c>
      <c r="Q124" t="str">
        <f t="shared" si="208"/>
        <v>Dekokissen</v>
      </c>
      <c r="R124">
        <f t="shared" ref="R124" si="209">R111</f>
        <v>0</v>
      </c>
      <c r="S124">
        <f t="shared" ref="S124" si="210">S111</f>
        <v>0</v>
      </c>
      <c r="T124">
        <f t="shared" ref="T124" si="211">T111</f>
        <v>0</v>
      </c>
      <c r="U124">
        <f t="shared" ref="U124" si="212">U111</f>
        <v>0</v>
      </c>
    </row>
    <row r="125" spans="2:21" ht="15.75">
      <c r="B125" t="s">
        <v>284</v>
      </c>
      <c r="C125" s="2" t="e">
        <f t="shared" si="202"/>
        <v>#REF!</v>
      </c>
      <c r="F125">
        <f t="shared" ref="F125:Q125" si="213">F113</f>
        <v>0</v>
      </c>
      <c r="G125">
        <f t="shared" si="213"/>
        <v>0</v>
      </c>
      <c r="H125">
        <f t="shared" si="213"/>
        <v>0</v>
      </c>
      <c r="I125">
        <f t="shared" si="213"/>
        <v>0</v>
      </c>
      <c r="J125">
        <f t="shared" si="213"/>
        <v>0</v>
      </c>
      <c r="K125">
        <f t="shared" si="213"/>
        <v>0</v>
      </c>
      <c r="L125">
        <f t="shared" si="213"/>
        <v>0</v>
      </c>
      <c r="M125" s="104">
        <f t="shared" si="213"/>
        <v>0</v>
      </c>
      <c r="N125" s="14" t="str">
        <f t="shared" si="213"/>
        <v>Blankets, Throws &amp; Bedspreads</v>
      </c>
      <c r="O125" t="str">
        <f t="shared" si="213"/>
        <v>Blankets, Throws &amp; Bedspreads</v>
      </c>
      <c r="P125" t="str">
        <f t="shared" si="213"/>
        <v>Coperte e plaid</v>
      </c>
      <c r="Q125" t="str">
        <f t="shared" si="213"/>
        <v>Heimdecken und Plaids</v>
      </c>
      <c r="R125">
        <f t="shared" ref="R125" si="214">R112</f>
        <v>0</v>
      </c>
      <c r="S125">
        <f t="shared" ref="S125" si="215">S112</f>
        <v>0</v>
      </c>
      <c r="T125">
        <f t="shared" ref="T125" si="216">T112</f>
        <v>0</v>
      </c>
      <c r="U125">
        <f t="shared" ref="U125" si="217">U112</f>
        <v>0</v>
      </c>
    </row>
    <row r="126" spans="2:21" ht="15.75">
      <c r="B126">
        <f>F124</f>
        <v>0</v>
      </c>
      <c r="C126" s="2" t="e">
        <f t="shared" si="202"/>
        <v>#REF!</v>
      </c>
      <c r="F126">
        <f t="shared" ref="F126:Q126" si="218">F114</f>
        <v>0</v>
      </c>
      <c r="G126">
        <f t="shared" si="218"/>
        <v>0</v>
      </c>
      <c r="H126">
        <f t="shared" si="218"/>
        <v>0</v>
      </c>
      <c r="I126">
        <f t="shared" si="218"/>
        <v>0</v>
      </c>
      <c r="J126">
        <f t="shared" si="218"/>
        <v>0</v>
      </c>
      <c r="K126">
        <f t="shared" si="218"/>
        <v>0</v>
      </c>
      <c r="L126">
        <f t="shared" si="218"/>
        <v>0</v>
      </c>
      <c r="M126">
        <f t="shared" si="218"/>
        <v>0</v>
      </c>
      <c r="N126" s="14" t="str">
        <f t="shared" si="218"/>
        <v>Curtains/shower curtains</v>
      </c>
      <c r="O126" s="103" t="str">
        <f t="shared" si="218"/>
        <v>Curtains/shower curtains</v>
      </c>
      <c r="P126" s="103" t="str">
        <f t="shared" si="218"/>
        <v>Tende e Tende doccia</v>
      </c>
      <c r="Q126" s="103" t="str">
        <f t="shared" si="218"/>
        <v>Gardinen und Duschvorhang</v>
      </c>
      <c r="R126">
        <f t="shared" ref="R126" si="219">R113</f>
        <v>0</v>
      </c>
      <c r="S126">
        <f t="shared" ref="S126" si="220">S113</f>
        <v>0</v>
      </c>
      <c r="T126">
        <f t="shared" ref="T126" si="221">T113</f>
        <v>0</v>
      </c>
      <c r="U126">
        <f t="shared" ref="U126" si="222">U113</f>
        <v>0</v>
      </c>
    </row>
    <row r="127" spans="2:21" ht="15.75">
      <c r="B127" t="str">
        <f>J124</f>
        <v>Socks &amp; Tights</v>
      </c>
      <c r="C127" s="2" t="e">
        <f t="shared" si="202"/>
        <v>#REF!</v>
      </c>
      <c r="F127">
        <f t="shared" ref="F127:Q127" si="223">F115</f>
        <v>0</v>
      </c>
      <c r="G127">
        <f t="shared" si="223"/>
        <v>0</v>
      </c>
      <c r="H127">
        <f t="shared" si="223"/>
        <v>0</v>
      </c>
      <c r="I127">
        <f t="shared" si="223"/>
        <v>0</v>
      </c>
      <c r="J127">
        <f t="shared" si="223"/>
        <v>0</v>
      </c>
      <c r="K127">
        <f t="shared" si="223"/>
        <v>0</v>
      </c>
      <c r="L127">
        <f t="shared" si="223"/>
        <v>0</v>
      </c>
      <c r="M127">
        <f t="shared" si="223"/>
        <v>0</v>
      </c>
      <c r="N127" s="14" t="str">
        <f t="shared" si="223"/>
        <v>Bed Linen, Duvet covers, sheets, pillowcase</v>
      </c>
      <c r="O127" s="103" t="str">
        <f t="shared" si="223"/>
        <v>Bed Linen, Duvet covers, sheets, pillowcase</v>
      </c>
      <c r="P127" s="103" t="str">
        <f t="shared" si="223"/>
        <v>Biancheria da letto (lenzuola federe copripiumini)</v>
      </c>
      <c r="Q127" s="103" t="str">
        <f t="shared" si="223"/>
        <v>Bettwäsche</v>
      </c>
      <c r="R127">
        <f t="shared" ref="R127" si="224">R114</f>
        <v>0</v>
      </c>
      <c r="S127">
        <f t="shared" ref="S127" si="225">S114</f>
        <v>0</v>
      </c>
      <c r="T127">
        <f t="shared" ref="T127" si="226">T114</f>
        <v>0</v>
      </c>
      <c r="U127">
        <f t="shared" ref="U127" si="227">U114</f>
        <v>0</v>
      </c>
    </row>
    <row r="128" spans="2:21" ht="15.75">
      <c r="B128" t="str">
        <f>N124</f>
        <v>Decorated pillows</v>
      </c>
      <c r="C128" s="2" t="e">
        <f t="shared" si="202"/>
        <v>#REF!</v>
      </c>
      <c r="F128">
        <f t="shared" ref="F128:Q128" si="228">F116</f>
        <v>0</v>
      </c>
      <c r="G128">
        <f t="shared" si="228"/>
        <v>0</v>
      </c>
      <c r="H128">
        <f t="shared" si="228"/>
        <v>0</v>
      </c>
      <c r="I128">
        <f t="shared" si="228"/>
        <v>0</v>
      </c>
      <c r="J128">
        <f t="shared" si="228"/>
        <v>0</v>
      </c>
      <c r="K128">
        <f t="shared" si="228"/>
        <v>0</v>
      </c>
      <c r="L128">
        <f t="shared" si="228"/>
        <v>0</v>
      </c>
      <c r="M128">
        <f t="shared" si="228"/>
        <v>0</v>
      </c>
      <c r="N128" s="14" t="str">
        <f t="shared" si="228"/>
        <v>Chair and Sofa Covers</v>
      </c>
      <c r="O128" s="103" t="str">
        <f t="shared" si="228"/>
        <v>Chair and Sofa Covers</v>
      </c>
      <c r="P128" s="103" t="str">
        <f t="shared" si="228"/>
        <v>fodere e cuscini per mobili</v>
      </c>
      <c r="Q128" s="103" t="str">
        <f t="shared" si="228"/>
        <v>Stuhl- und Liegenauflagen</v>
      </c>
      <c r="R128">
        <f t="shared" ref="R128" si="229">R115</f>
        <v>0</v>
      </c>
      <c r="S128">
        <f t="shared" ref="S128" si="230">S115</f>
        <v>0</v>
      </c>
      <c r="T128">
        <f t="shared" ref="T128" si="231">T115</f>
        <v>0</v>
      </c>
      <c r="U128">
        <f t="shared" ref="U128" si="232">U115</f>
        <v>0</v>
      </c>
    </row>
    <row r="129" spans="2:21" ht="15.75">
      <c r="C129" s="2" t="e">
        <f t="shared" si="202"/>
        <v>#REF!</v>
      </c>
      <c r="F129">
        <f t="shared" ref="F129:Q129" si="233">F117</f>
        <v>0</v>
      </c>
      <c r="G129">
        <f t="shared" si="233"/>
        <v>0</v>
      </c>
      <c r="H129">
        <f t="shared" si="233"/>
        <v>0</v>
      </c>
      <c r="I129">
        <f t="shared" si="233"/>
        <v>0</v>
      </c>
      <c r="J129">
        <f t="shared" si="233"/>
        <v>0</v>
      </c>
      <c r="K129">
        <f t="shared" si="233"/>
        <v>0</v>
      </c>
      <c r="L129">
        <f t="shared" si="233"/>
        <v>0</v>
      </c>
      <c r="M129">
        <f t="shared" si="233"/>
        <v>0</v>
      </c>
      <c r="N129" s="14" t="str">
        <f t="shared" si="233"/>
        <v>Padded beddings (duvets, pillows, quilted throws)</v>
      </c>
      <c r="O129" t="str">
        <f t="shared" si="233"/>
        <v>Padded beddings (duvets, pillows, quilted throws)</v>
      </c>
      <c r="P129" t="str">
        <f t="shared" si="233"/>
        <v>Biancheria da letto imbottiti (piumini, guanciali,copriletti)</v>
      </c>
      <c r="Q129" t="str">
        <f t="shared" si="233"/>
        <v>Bettwaren</v>
      </c>
      <c r="R129">
        <f t="shared" ref="R129" si="234">R116</f>
        <v>0</v>
      </c>
      <c r="S129">
        <f t="shared" ref="S129" si="235">S116</f>
        <v>0</v>
      </c>
      <c r="T129">
        <f t="shared" ref="T129" si="236">T116</f>
        <v>0</v>
      </c>
      <c r="U129">
        <f t="shared" ref="U129" si="237">U116</f>
        <v>0</v>
      </c>
    </row>
    <row r="130" spans="2:21" ht="15.75">
      <c r="C130" s="2" t="e">
        <f t="shared" si="202"/>
        <v>#REF!</v>
      </c>
      <c r="F130">
        <f t="shared" ref="F130:Q130" si="238">F118</f>
        <v>0</v>
      </c>
      <c r="G130">
        <f t="shared" si="238"/>
        <v>0</v>
      </c>
      <c r="H130">
        <f t="shared" si="238"/>
        <v>0</v>
      </c>
      <c r="I130">
        <f t="shared" si="238"/>
        <v>0</v>
      </c>
      <c r="J130">
        <f t="shared" si="238"/>
        <v>0</v>
      </c>
      <c r="K130">
        <f t="shared" si="238"/>
        <v>0</v>
      </c>
      <c r="L130">
        <f t="shared" si="238"/>
        <v>0</v>
      </c>
      <c r="M130">
        <f t="shared" si="238"/>
        <v>0</v>
      </c>
      <c r="N130" s="14" t="str">
        <f t="shared" si="238"/>
        <v>Mattresses / toppers / support pillows</v>
      </c>
      <c r="O130" t="str">
        <f t="shared" si="238"/>
        <v>Mattresses / toppers / support pillows</v>
      </c>
      <c r="P130" t="str">
        <f t="shared" si="238"/>
        <v>Materassi / toppers / cuscini da supporto</v>
      </c>
      <c r="Q130" t="str">
        <f t="shared" si="238"/>
        <v>Matratzen / Topper / Stützkissen</v>
      </c>
      <c r="R130">
        <f t="shared" ref="R130" si="239">R117</f>
        <v>0</v>
      </c>
      <c r="S130">
        <f t="shared" ref="S130" si="240">S117</f>
        <v>0</v>
      </c>
      <c r="T130">
        <f t="shared" ref="T130" si="241">T117</f>
        <v>0</v>
      </c>
      <c r="U130">
        <f t="shared" ref="U130" si="242">U117</f>
        <v>0</v>
      </c>
    </row>
    <row r="131" spans="2:21" ht="15.75" thickBot="1">
      <c r="F131" s="22" t="str">
        <f>F119</f>
        <v>English (default)</v>
      </c>
      <c r="G131" s="11" t="str">
        <f t="shared" ref="G131:Q131" si="243">G119</f>
        <v>English (default)</v>
      </c>
      <c r="H131" s="11" t="str">
        <f t="shared" si="243"/>
        <v>Italiano</v>
      </c>
      <c r="I131" s="11" t="str">
        <f t="shared" si="243"/>
        <v>Deutsch</v>
      </c>
      <c r="J131" s="22" t="str">
        <f t="shared" si="243"/>
        <v>English (default)</v>
      </c>
      <c r="K131" s="11" t="str">
        <f t="shared" si="243"/>
        <v>English (default)</v>
      </c>
      <c r="L131" s="11" t="str">
        <f t="shared" si="243"/>
        <v>Italiano</v>
      </c>
      <c r="M131" s="11" t="str">
        <f t="shared" si="243"/>
        <v>Deutsch</v>
      </c>
      <c r="N131" s="22" t="str">
        <f t="shared" si="243"/>
        <v>English (default)</v>
      </c>
      <c r="O131" s="11" t="str">
        <f t="shared" si="243"/>
        <v>English (default)</v>
      </c>
      <c r="P131" s="11" t="str">
        <f t="shared" si="243"/>
        <v>Italiano</v>
      </c>
      <c r="Q131" s="11" t="str">
        <f t="shared" si="243"/>
        <v>Deutsch</v>
      </c>
      <c r="R131">
        <f t="shared" ref="R131" si="244">R118</f>
        <v>0</v>
      </c>
      <c r="S131">
        <f t="shared" ref="S131" si="245">S118</f>
        <v>0</v>
      </c>
      <c r="T131">
        <f t="shared" ref="T131" si="246">T118</f>
        <v>0</v>
      </c>
      <c r="U131">
        <f t="shared" ref="U131" si="247">U118</f>
        <v>0</v>
      </c>
    </row>
    <row r="132" spans="2:21" ht="15.75" thickBot="1">
      <c r="B132">
        <f t="shared" ref="B132:B137" si="248">B119</f>
        <v>0</v>
      </c>
      <c r="C132" t="s">
        <v>1303</v>
      </c>
      <c r="D132" s="47" t="e">
        <f>'PRODUCT INFORMATION'!#REF!</f>
        <v>#REF!</v>
      </c>
      <c r="F132" s="32" t="str">
        <f t="shared" ref="F132:Q132" si="249">F120</f>
        <v>Apparel</v>
      </c>
      <c r="G132" s="33" t="str">
        <f t="shared" si="249"/>
        <v>Apparel</v>
      </c>
      <c r="H132" s="33" t="str">
        <f t="shared" si="249"/>
        <v>Abbigliamento</v>
      </c>
      <c r="I132" s="33" t="str">
        <f t="shared" si="249"/>
        <v>Bekleidung</v>
      </c>
      <c r="J132" s="32" t="str">
        <f t="shared" si="249"/>
        <v>Intimate</v>
      </c>
      <c r="K132" s="33" t="str">
        <f t="shared" si="249"/>
        <v>Intimate</v>
      </c>
      <c r="L132" s="33" t="str">
        <f t="shared" si="249"/>
        <v>Intimo</v>
      </c>
      <c r="M132" s="33" t="str">
        <f t="shared" si="249"/>
        <v>Wäsche</v>
      </c>
      <c r="N132" s="32" t="str">
        <f t="shared" si="249"/>
        <v>Home Textile</v>
      </c>
      <c r="O132" s="33" t="str">
        <f t="shared" si="249"/>
        <v>Home Textile</v>
      </c>
      <c r="P132" s="33" t="str">
        <f t="shared" si="249"/>
        <v>Tessile Casa</v>
      </c>
      <c r="Q132" s="33" t="str">
        <f t="shared" si="249"/>
        <v>Heimtextilien</v>
      </c>
      <c r="R132">
        <f t="shared" ref="R132" si="250">R119</f>
        <v>0</v>
      </c>
      <c r="S132">
        <f t="shared" ref="S132" si="251">S119</f>
        <v>0</v>
      </c>
      <c r="T132">
        <f t="shared" ref="T132" si="252">T119</f>
        <v>0</v>
      </c>
      <c r="U132">
        <f t="shared" ref="U132" si="253">U119</f>
        <v>0</v>
      </c>
    </row>
    <row r="133" spans="2:21">
      <c r="B133">
        <f t="shared" si="248"/>
        <v>0</v>
      </c>
      <c r="C133" t="s">
        <v>284</v>
      </c>
      <c r="F133" s="14" t="str">
        <f t="shared" ref="F133:Q133" si="254">F121</f>
        <v>Apparel</v>
      </c>
      <c r="G133" t="str">
        <f t="shared" si="254"/>
        <v>Apparel</v>
      </c>
      <c r="H133" t="str">
        <f t="shared" si="254"/>
        <v>Abbigliamento</v>
      </c>
      <c r="I133" t="str">
        <f t="shared" si="254"/>
        <v>Bekleidung</v>
      </c>
      <c r="J133" s="14" t="str">
        <f t="shared" si="254"/>
        <v>Bra</v>
      </c>
      <c r="K133" t="str">
        <f t="shared" si="254"/>
        <v>Bra</v>
      </c>
      <c r="L133" t="str">
        <f t="shared" si="254"/>
        <v xml:space="preserve">Reggiseni </v>
      </c>
      <c r="M133" t="str">
        <f t="shared" si="254"/>
        <v>Büstenhalter (BH)</v>
      </c>
      <c r="N133" s="14" t="str">
        <f t="shared" si="254"/>
        <v>Carpets, doormats, bathmats</v>
      </c>
      <c r="O133" s="103" t="str">
        <f t="shared" si="254"/>
        <v>Carpets, doormats, bathmats</v>
      </c>
      <c r="P133" s="103" t="str">
        <f t="shared" si="254"/>
        <v>Tappeti, zerbini, tappetini da bagno</v>
      </c>
      <c r="Q133" s="103" t="str">
        <f t="shared" si="254"/>
        <v>Teppiche, Fuß- und Badematten</v>
      </c>
      <c r="R133">
        <f t="shared" ref="R133" si="255">R120</f>
        <v>0</v>
      </c>
      <c r="S133">
        <f t="shared" ref="S133" si="256">S120</f>
        <v>0</v>
      </c>
      <c r="T133">
        <f t="shared" ref="T133" si="257">T120</f>
        <v>0</v>
      </c>
      <c r="U133">
        <f t="shared" ref="U133" si="258">U120</f>
        <v>0</v>
      </c>
    </row>
    <row r="134" spans="2:21" ht="15.75">
      <c r="B134">
        <f t="shared" si="248"/>
        <v>0</v>
      </c>
      <c r="C134" s="2" t="e">
        <f>IF($D$132=$F$16,$F133,IF($D$132=$J$16,$J133,IF($D$132=$N$16,$N133)))</f>
        <v>#REF!</v>
      </c>
      <c r="F134" s="14" t="str">
        <f t="shared" ref="F134:Q134" si="259">F122</f>
        <v>Fashion Accessories</v>
      </c>
      <c r="G134" s="26" t="str">
        <f t="shared" si="259"/>
        <v>Fashion Accessories</v>
      </c>
      <c r="H134" s="26" t="str">
        <f t="shared" si="259"/>
        <v xml:space="preserve">Accessori tessili </v>
      </c>
      <c r="I134" s="26" t="str">
        <f t="shared" si="259"/>
        <v>Mode-Accessoires</v>
      </c>
      <c r="J134" s="14" t="str">
        <f t="shared" si="259"/>
        <v>Brief</v>
      </c>
      <c r="K134" t="str">
        <f t="shared" si="259"/>
        <v>Brief</v>
      </c>
      <c r="L134" t="str">
        <f t="shared" si="259"/>
        <v>Slip</v>
      </c>
      <c r="M134" t="str">
        <f t="shared" si="259"/>
        <v>Slip</v>
      </c>
      <c r="N134" s="14" t="str">
        <f t="shared" si="259"/>
        <v xml:space="preserve">Towels, Face cloth, cleaning clothes </v>
      </c>
      <c r="O134" t="str">
        <f t="shared" si="259"/>
        <v xml:space="preserve">Towels, Face cloth, cleaning clothes </v>
      </c>
      <c r="P134" t="str">
        <f t="shared" si="259"/>
        <v>asciugamani, salviette</v>
      </c>
      <c r="Q134" t="str">
        <f t="shared" si="259"/>
        <v>Handtücher, Reinigungstücher</v>
      </c>
      <c r="R134">
        <f t="shared" ref="R134" si="260">R121</f>
        <v>0</v>
      </c>
      <c r="S134">
        <f t="shared" ref="S134" si="261">S121</f>
        <v>0</v>
      </c>
      <c r="T134">
        <f t="shared" ref="T134" si="262">T121</f>
        <v>0</v>
      </c>
      <c r="U134">
        <f t="shared" ref="U134" si="263">U121</f>
        <v>0</v>
      </c>
    </row>
    <row r="135" spans="2:21" ht="15.75">
      <c r="B135" t="str">
        <f t="shared" si="248"/>
        <v>CAT</v>
      </c>
      <c r="C135" s="2" t="e">
        <f t="shared" ref="C135:C142" si="264">IF($D$132=$F$16,$F134,IF($D$132=$J$16,$J134,IF($D$132=$N$16,$N134)))</f>
        <v>#REF!</v>
      </c>
      <c r="F135" s="14">
        <f t="shared" ref="F135:Q135" si="265">F123</f>
        <v>0</v>
      </c>
      <c r="G135">
        <f t="shared" si="265"/>
        <v>0</v>
      </c>
      <c r="H135">
        <f t="shared" si="265"/>
        <v>0</v>
      </c>
      <c r="I135">
        <f t="shared" si="265"/>
        <v>0</v>
      </c>
      <c r="J135" s="14" t="str">
        <f t="shared" si="265"/>
        <v>Swimwear</v>
      </c>
      <c r="K135" t="str">
        <f t="shared" si="265"/>
        <v>Swimwear</v>
      </c>
      <c r="L135" t="str">
        <f t="shared" si="265"/>
        <v>Costumi da bagno</v>
      </c>
      <c r="M135" t="str">
        <f t="shared" si="265"/>
        <v>Bademoden</v>
      </c>
      <c r="N135" s="14" t="str">
        <f t="shared" si="265"/>
        <v>Table linen</v>
      </c>
      <c r="O135" t="str">
        <f t="shared" si="265"/>
        <v>Table linen</v>
      </c>
      <c r="P135" t="str">
        <f t="shared" si="265"/>
        <v>Biancheria da tavola</v>
      </c>
      <c r="Q135" t="str">
        <f t="shared" si="265"/>
        <v>Tischwäsche</v>
      </c>
      <c r="R135">
        <f t="shared" ref="R135" si="266">R122</f>
        <v>0</v>
      </c>
      <c r="S135">
        <f t="shared" ref="S135" si="267">S122</f>
        <v>0</v>
      </c>
      <c r="T135">
        <f t="shared" ref="T135" si="268">T122</f>
        <v>0</v>
      </c>
      <c r="U135">
        <f t="shared" ref="U135" si="269">U122</f>
        <v>0</v>
      </c>
    </row>
    <row r="136" spans="2:21" ht="15.75">
      <c r="B136" t="str">
        <f t="shared" si="248"/>
        <v>Select</v>
      </c>
      <c r="C136" s="2" t="e">
        <f t="shared" si="264"/>
        <v>#REF!</v>
      </c>
      <c r="F136" s="14">
        <f t="shared" ref="F136:Q136" si="270">F124</f>
        <v>0</v>
      </c>
      <c r="G136">
        <f t="shared" si="270"/>
        <v>0</v>
      </c>
      <c r="H136">
        <f t="shared" si="270"/>
        <v>0</v>
      </c>
      <c r="I136">
        <f t="shared" si="270"/>
        <v>0</v>
      </c>
      <c r="J136" s="14" t="str">
        <f t="shared" si="270"/>
        <v>Socks &amp; Tights</v>
      </c>
      <c r="K136" t="str">
        <f t="shared" si="270"/>
        <v>Socks &amp; Tights</v>
      </c>
      <c r="L136" t="str">
        <f t="shared" si="270"/>
        <v>Calze e collant</v>
      </c>
      <c r="M136" t="str">
        <f t="shared" si="270"/>
        <v>Socken &amp; Strumpfhosen</v>
      </c>
      <c r="N136" s="14" t="str">
        <f t="shared" si="270"/>
        <v>Decorated pillows</v>
      </c>
      <c r="O136" t="str">
        <f t="shared" si="270"/>
        <v>Decorated pillows</v>
      </c>
      <c r="P136" t="str">
        <f t="shared" si="270"/>
        <v xml:space="preserve">Cuscini arredo </v>
      </c>
      <c r="Q136" t="str">
        <f t="shared" si="270"/>
        <v>Dekokissen</v>
      </c>
      <c r="R136">
        <f t="shared" ref="R136" si="271">R123</f>
        <v>0</v>
      </c>
      <c r="S136">
        <f t="shared" ref="S136" si="272">S123</f>
        <v>0</v>
      </c>
      <c r="T136">
        <f t="shared" ref="T136" si="273">T123</f>
        <v>0</v>
      </c>
      <c r="U136">
        <f t="shared" ref="U136" si="274">U123</f>
        <v>0</v>
      </c>
    </row>
    <row r="137" spans="2:21" ht="15.75">
      <c r="B137" t="str">
        <f t="shared" si="248"/>
        <v>CAT</v>
      </c>
      <c r="C137" s="2" t="e">
        <f t="shared" si="264"/>
        <v>#REF!</v>
      </c>
      <c r="F137">
        <f t="shared" ref="F137:Q137" si="275">F125</f>
        <v>0</v>
      </c>
      <c r="G137">
        <f t="shared" si="275"/>
        <v>0</v>
      </c>
      <c r="H137">
        <f t="shared" si="275"/>
        <v>0</v>
      </c>
      <c r="I137">
        <f t="shared" si="275"/>
        <v>0</v>
      </c>
      <c r="J137">
        <f t="shared" si="275"/>
        <v>0</v>
      </c>
      <c r="K137">
        <f t="shared" si="275"/>
        <v>0</v>
      </c>
      <c r="L137">
        <f t="shared" si="275"/>
        <v>0</v>
      </c>
      <c r="M137" s="104">
        <f t="shared" si="275"/>
        <v>0</v>
      </c>
      <c r="N137" s="14" t="str">
        <f t="shared" si="275"/>
        <v>Blankets, Throws &amp; Bedspreads</v>
      </c>
      <c r="O137" t="str">
        <f t="shared" si="275"/>
        <v>Blankets, Throws &amp; Bedspreads</v>
      </c>
      <c r="P137" t="str">
        <f t="shared" si="275"/>
        <v>Coperte e plaid</v>
      </c>
      <c r="Q137" t="str">
        <f t="shared" si="275"/>
        <v>Heimdecken und Plaids</v>
      </c>
      <c r="R137">
        <f t="shared" ref="R137" si="276">R124</f>
        <v>0</v>
      </c>
      <c r="S137">
        <f t="shared" ref="S137" si="277">S124</f>
        <v>0</v>
      </c>
      <c r="T137">
        <f t="shared" ref="T137" si="278">T124</f>
        <v>0</v>
      </c>
      <c r="U137">
        <f t="shared" ref="U137" si="279">U124</f>
        <v>0</v>
      </c>
    </row>
    <row r="138" spans="2:21" ht="15.75">
      <c r="C138" s="2" t="e">
        <f t="shared" si="264"/>
        <v>#REF!</v>
      </c>
      <c r="F138">
        <f t="shared" ref="F138:Q138" si="280">F126</f>
        <v>0</v>
      </c>
      <c r="G138">
        <f t="shared" si="280"/>
        <v>0</v>
      </c>
      <c r="H138">
        <f t="shared" si="280"/>
        <v>0</v>
      </c>
      <c r="I138">
        <f t="shared" si="280"/>
        <v>0</v>
      </c>
      <c r="J138">
        <f t="shared" si="280"/>
        <v>0</v>
      </c>
      <c r="K138">
        <f t="shared" si="280"/>
        <v>0</v>
      </c>
      <c r="L138">
        <f t="shared" si="280"/>
        <v>0</v>
      </c>
      <c r="M138">
        <f t="shared" si="280"/>
        <v>0</v>
      </c>
      <c r="N138" s="14" t="str">
        <f t="shared" si="280"/>
        <v>Curtains/shower curtains</v>
      </c>
      <c r="O138" s="103" t="str">
        <f t="shared" si="280"/>
        <v>Curtains/shower curtains</v>
      </c>
      <c r="P138" s="103" t="str">
        <f t="shared" si="280"/>
        <v>Tende e Tende doccia</v>
      </c>
      <c r="Q138" s="103" t="str">
        <f t="shared" si="280"/>
        <v>Gardinen und Duschvorhang</v>
      </c>
      <c r="R138">
        <f t="shared" ref="R138" si="281">R125</f>
        <v>0</v>
      </c>
      <c r="S138">
        <f t="shared" ref="S138" si="282">S125</f>
        <v>0</v>
      </c>
      <c r="T138">
        <f t="shared" ref="T138" si="283">T125</f>
        <v>0</v>
      </c>
      <c r="U138">
        <f t="shared" ref="U138" si="284">U125</f>
        <v>0</v>
      </c>
    </row>
    <row r="139" spans="2:21" ht="15.75">
      <c r="C139" s="2" t="e">
        <f t="shared" si="264"/>
        <v>#REF!</v>
      </c>
      <c r="F139">
        <f t="shared" ref="F139:Q139" si="285">F127</f>
        <v>0</v>
      </c>
      <c r="G139">
        <f t="shared" si="285"/>
        <v>0</v>
      </c>
      <c r="H139">
        <f t="shared" si="285"/>
        <v>0</v>
      </c>
      <c r="I139">
        <f t="shared" si="285"/>
        <v>0</v>
      </c>
      <c r="J139">
        <f t="shared" si="285"/>
        <v>0</v>
      </c>
      <c r="K139">
        <f t="shared" si="285"/>
        <v>0</v>
      </c>
      <c r="L139">
        <f t="shared" si="285"/>
        <v>0</v>
      </c>
      <c r="M139">
        <f t="shared" si="285"/>
        <v>0</v>
      </c>
      <c r="N139" s="14" t="str">
        <f t="shared" si="285"/>
        <v>Bed Linen, Duvet covers, sheets, pillowcase</v>
      </c>
      <c r="O139" s="103" t="str">
        <f t="shared" si="285"/>
        <v>Bed Linen, Duvet covers, sheets, pillowcase</v>
      </c>
      <c r="P139" s="103" t="str">
        <f t="shared" si="285"/>
        <v>Biancheria da letto (lenzuola federe copripiumini)</v>
      </c>
      <c r="Q139" s="103" t="str">
        <f t="shared" si="285"/>
        <v>Bettwäsche</v>
      </c>
      <c r="R139">
        <f t="shared" ref="R139" si="286">R126</f>
        <v>0</v>
      </c>
      <c r="S139">
        <f t="shared" ref="S139" si="287">S126</f>
        <v>0</v>
      </c>
      <c r="T139">
        <f t="shared" ref="T139" si="288">T126</f>
        <v>0</v>
      </c>
      <c r="U139">
        <f t="shared" ref="U139" si="289">U126</f>
        <v>0</v>
      </c>
    </row>
    <row r="140" spans="2:21" ht="15.75">
      <c r="C140" s="2" t="e">
        <f t="shared" si="264"/>
        <v>#REF!</v>
      </c>
      <c r="F140">
        <f t="shared" ref="F140:Q140" si="290">F128</f>
        <v>0</v>
      </c>
      <c r="G140">
        <f t="shared" si="290"/>
        <v>0</v>
      </c>
      <c r="H140">
        <f t="shared" si="290"/>
        <v>0</v>
      </c>
      <c r="I140">
        <f t="shared" si="290"/>
        <v>0</v>
      </c>
      <c r="J140">
        <f t="shared" si="290"/>
        <v>0</v>
      </c>
      <c r="K140">
        <f t="shared" si="290"/>
        <v>0</v>
      </c>
      <c r="L140">
        <f t="shared" si="290"/>
        <v>0</v>
      </c>
      <c r="M140">
        <f t="shared" si="290"/>
        <v>0</v>
      </c>
      <c r="N140" s="14" t="str">
        <f t="shared" si="290"/>
        <v>Chair and Sofa Covers</v>
      </c>
      <c r="O140" s="103" t="str">
        <f t="shared" si="290"/>
        <v>Chair and Sofa Covers</v>
      </c>
      <c r="P140" s="103" t="str">
        <f t="shared" si="290"/>
        <v>fodere e cuscini per mobili</v>
      </c>
      <c r="Q140" s="103" t="str">
        <f t="shared" si="290"/>
        <v>Stuhl- und Liegenauflagen</v>
      </c>
      <c r="R140">
        <f t="shared" ref="R140" si="291">R127</f>
        <v>0</v>
      </c>
      <c r="S140">
        <f t="shared" ref="S140" si="292">S127</f>
        <v>0</v>
      </c>
      <c r="T140">
        <f t="shared" ref="T140" si="293">T127</f>
        <v>0</v>
      </c>
      <c r="U140">
        <f t="shared" ref="U140" si="294">U127</f>
        <v>0</v>
      </c>
    </row>
    <row r="141" spans="2:21" ht="15.75">
      <c r="C141" s="2" t="e">
        <f t="shared" si="264"/>
        <v>#REF!</v>
      </c>
      <c r="F141">
        <f t="shared" ref="F141:Q141" si="295">F129</f>
        <v>0</v>
      </c>
      <c r="G141">
        <f t="shared" si="295"/>
        <v>0</v>
      </c>
      <c r="H141">
        <f t="shared" si="295"/>
        <v>0</v>
      </c>
      <c r="I141">
        <f t="shared" si="295"/>
        <v>0</v>
      </c>
      <c r="J141">
        <f t="shared" si="295"/>
        <v>0</v>
      </c>
      <c r="K141">
        <f t="shared" si="295"/>
        <v>0</v>
      </c>
      <c r="L141">
        <f t="shared" si="295"/>
        <v>0</v>
      </c>
      <c r="M141">
        <f t="shared" si="295"/>
        <v>0</v>
      </c>
      <c r="N141" s="14" t="str">
        <f t="shared" si="295"/>
        <v>Padded beddings (duvets, pillows, quilted throws)</v>
      </c>
      <c r="O141" t="str">
        <f t="shared" si="295"/>
        <v>Padded beddings (duvets, pillows, quilted throws)</v>
      </c>
      <c r="P141" t="str">
        <f t="shared" si="295"/>
        <v>Biancheria da letto imbottiti (piumini, guanciali,copriletti)</v>
      </c>
      <c r="Q141" t="str">
        <f t="shared" si="295"/>
        <v>Bettwaren</v>
      </c>
      <c r="R141">
        <f t="shared" ref="R141" si="296">R128</f>
        <v>0</v>
      </c>
      <c r="S141">
        <f t="shared" ref="S141" si="297">S128</f>
        <v>0</v>
      </c>
      <c r="T141">
        <f t="shared" ref="T141" si="298">T128</f>
        <v>0</v>
      </c>
      <c r="U141">
        <f t="shared" ref="U141" si="299">U128</f>
        <v>0</v>
      </c>
    </row>
    <row r="142" spans="2:21" ht="15.75">
      <c r="C142" s="2" t="e">
        <f t="shared" si="264"/>
        <v>#REF!</v>
      </c>
      <c r="F142">
        <f t="shared" ref="F142:Q142" si="300">F130</f>
        <v>0</v>
      </c>
      <c r="G142">
        <f t="shared" si="300"/>
        <v>0</v>
      </c>
      <c r="H142">
        <f t="shared" si="300"/>
        <v>0</v>
      </c>
      <c r="I142">
        <f t="shared" si="300"/>
        <v>0</v>
      </c>
      <c r="J142">
        <f t="shared" si="300"/>
        <v>0</v>
      </c>
      <c r="K142">
        <f t="shared" si="300"/>
        <v>0</v>
      </c>
      <c r="L142">
        <f t="shared" si="300"/>
        <v>0</v>
      </c>
      <c r="M142">
        <f t="shared" si="300"/>
        <v>0</v>
      </c>
      <c r="N142" s="14" t="str">
        <f t="shared" si="300"/>
        <v>Mattresses / toppers / support pillows</v>
      </c>
      <c r="O142" t="str">
        <f t="shared" si="300"/>
        <v>Mattresses / toppers / support pillows</v>
      </c>
      <c r="P142" t="str">
        <f t="shared" si="300"/>
        <v>Materassi / toppers / cuscini da supporto</v>
      </c>
      <c r="Q142" t="str">
        <f t="shared" si="300"/>
        <v>Matratzen / Topper / Stützkissen</v>
      </c>
      <c r="R142">
        <f t="shared" ref="R142" si="301">R129</f>
        <v>0</v>
      </c>
      <c r="S142">
        <f t="shared" ref="S142" si="302">S129</f>
        <v>0</v>
      </c>
      <c r="T142">
        <f t="shared" ref="T142" si="303">T129</f>
        <v>0</v>
      </c>
      <c r="U142">
        <f t="shared" ref="U142" si="304">U129</f>
        <v>0</v>
      </c>
    </row>
    <row r="143" spans="2:21" ht="15.75">
      <c r="C143" s="2" t="e">
        <f>IF($D$44=$F$16,$F142,IF($D$44=$J$16,$J142,IF($D$44=$N$16,$N142)))</f>
        <v>#REF!</v>
      </c>
      <c r="F143">
        <f t="shared" ref="F143" si="305">F130</f>
        <v>0</v>
      </c>
      <c r="G143">
        <f t="shared" ref="G143" si="306">G130</f>
        <v>0</v>
      </c>
      <c r="H143">
        <f t="shared" ref="H143" si="307">H130</f>
        <v>0</v>
      </c>
      <c r="I143">
        <f t="shared" ref="I143" si="308">I130</f>
        <v>0</v>
      </c>
      <c r="J143" s="14">
        <f t="shared" ref="J143" si="309">J130</f>
        <v>0</v>
      </c>
      <c r="K143">
        <f t="shared" ref="K143" si="310">K130</f>
        <v>0</v>
      </c>
      <c r="L143">
        <f t="shared" ref="L143" si="311">L130</f>
        <v>0</v>
      </c>
      <c r="M143">
        <f t="shared" ref="M143" si="312">M130</f>
        <v>0</v>
      </c>
      <c r="N143" s="14" t="str">
        <f t="shared" ref="N143" si="313">N130</f>
        <v>Mattresses / toppers / support pillows</v>
      </c>
      <c r="O143" t="str">
        <f t="shared" ref="O143" si="314">O130</f>
        <v>Mattresses / toppers / support pillows</v>
      </c>
      <c r="P143" t="str">
        <f t="shared" ref="P143" si="315">P130</f>
        <v>Materassi / toppers / cuscini da supporto</v>
      </c>
      <c r="Q143" t="str">
        <f t="shared" ref="Q143" si="316">Q130</f>
        <v>Matratzen / Topper / Stützkissen</v>
      </c>
      <c r="R143">
        <f t="shared" ref="R143" si="317">R130</f>
        <v>0</v>
      </c>
      <c r="S143">
        <f t="shared" ref="S143" si="318">S130</f>
        <v>0</v>
      </c>
      <c r="T143">
        <f t="shared" ref="T143" si="319">T130</f>
        <v>0</v>
      </c>
      <c r="U143">
        <f t="shared" ref="U143" si="320">U130</f>
        <v>0</v>
      </c>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4F8A-4B99-4BFA-BD1A-A0A7B51DA77B}">
  <dimension ref="A1:WSR23"/>
  <sheetViews>
    <sheetView topLeftCell="R1" workbookViewId="0">
      <selection activeCell="U1" sqref="U1"/>
    </sheetView>
  </sheetViews>
  <sheetFormatPr defaultColWidth="28.28515625" defaultRowHeight="11.25"/>
  <cols>
    <col min="1" max="1" width="28.28515625" style="161"/>
    <col min="2" max="2" width="36.85546875" style="161" customWidth="1"/>
    <col min="3" max="16384" width="28.28515625" style="161"/>
  </cols>
  <sheetData>
    <row r="1" spans="1:16060" s="160" customFormat="1" ht="22.5">
      <c r="A1" s="158" t="str">
        <f>'Attributes list'!B2</f>
        <v>Apparel</v>
      </c>
      <c r="B1" s="158" t="str">
        <f>'Attributes list'!F2</f>
        <v>Fashion Accessories</v>
      </c>
      <c r="C1" s="158" t="str">
        <f>'Attributes list'!J2</f>
        <v>Bra</v>
      </c>
      <c r="D1" s="158" t="str">
        <f>'Attributes list'!N2</f>
        <v>Brief</v>
      </c>
      <c r="E1" s="158" t="str">
        <f>'Attributes list'!R2</f>
        <v>Swimwear</v>
      </c>
      <c r="F1" s="158" t="str">
        <f>'Attributes list'!V2</f>
        <v>Socks &amp; Tights</v>
      </c>
      <c r="G1" s="158" t="str">
        <f>'Attributes list'!Z2</f>
        <v>Carpets, doormats, bathmats</v>
      </c>
      <c r="H1" s="158" t="str">
        <f>'Attributes list'!AD2</f>
        <v xml:space="preserve">Towels, Face cloth, cleaning clothes </v>
      </c>
      <c r="I1" s="158" t="str">
        <f>'Attributes list'!AH2</f>
        <v>Table linen</v>
      </c>
      <c r="J1" s="158" t="str">
        <f>'Attributes list'!AL2</f>
        <v>Decorated pillows</v>
      </c>
      <c r="K1" s="158" t="str">
        <f>'Attributes list'!AP2</f>
        <v>Blankets, Throws &amp; Bedspreads</v>
      </c>
      <c r="L1" s="158" t="str">
        <f>'Attributes list'!AT2</f>
        <v>Curtains/shower curtains</v>
      </c>
      <c r="M1" s="158" t="str">
        <f>'Attributes list'!AX2</f>
        <v>Bed Linen, Duvet covers, sheets, pillowcase</v>
      </c>
      <c r="N1" s="158" t="str">
        <f>'Attributes list'!BB2</f>
        <v>Chair and Sofa Covers</v>
      </c>
      <c r="O1" s="158" t="str">
        <f>'Attributes list'!BF2</f>
        <v>Padded beddings (duvets, pillows, quilted throws)</v>
      </c>
      <c r="P1" s="158" t="str">
        <f>'Attributes list'!BJ2</f>
        <v>Mattresses / toppers / support pillows</v>
      </c>
      <c r="Q1" s="158" t="str">
        <f>'Attributes list'!BN2</f>
        <v>Footwear</v>
      </c>
      <c r="R1" s="158" t="str">
        <f>'Attributes list'!BR2</f>
        <v>Bags - Suitcases</v>
      </c>
      <c r="S1" s="158" t="str">
        <f>'Attributes list'!BV2</f>
        <v>Umbrellas</v>
      </c>
      <c r="T1" s="158" t="str">
        <f>'Attributes list'!BZ2</f>
        <v>Reading Glasses</v>
      </c>
      <c r="U1" s="158" t="str">
        <f>'Attributes list'!CD2</f>
        <v>Sunglasses</v>
      </c>
      <c r="V1" s="158">
        <f>'Attributes list'!CH2</f>
        <v>0</v>
      </c>
      <c r="W1" s="158">
        <f>'Attributes list'!CL2</f>
        <v>0</v>
      </c>
      <c r="X1" s="158">
        <f>'Attributes list'!CP2</f>
        <v>0</v>
      </c>
      <c r="Y1" s="158">
        <f>'Attributes list'!CT2</f>
        <v>0</v>
      </c>
      <c r="Z1" s="158">
        <f>'Attributes list'!CX2</f>
        <v>0</v>
      </c>
      <c r="AA1" s="158">
        <f>'Attributes list'!DB2</f>
        <v>0</v>
      </c>
      <c r="AB1" s="158">
        <f>'Attributes list'!DF2</f>
        <v>0</v>
      </c>
      <c r="AC1" s="158">
        <f>'Attributes list'!DJ2</f>
        <v>0</v>
      </c>
      <c r="AD1" s="158">
        <f>'Attributes list'!DN2</f>
        <v>0</v>
      </c>
      <c r="AE1" s="158">
        <f>'Attributes list'!DR2</f>
        <v>0</v>
      </c>
      <c r="AF1" s="158">
        <f>'Attributes list'!DV2</f>
        <v>0</v>
      </c>
      <c r="AG1" s="158">
        <f>'Attributes list'!DZ2</f>
        <v>0</v>
      </c>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c r="JS1" s="159"/>
      <c r="JT1" s="159"/>
      <c r="JU1" s="159"/>
      <c r="JV1" s="159"/>
      <c r="JW1" s="159"/>
      <c r="JX1" s="159"/>
      <c r="JY1" s="159"/>
      <c r="JZ1" s="159"/>
      <c r="KA1" s="159"/>
      <c r="KB1" s="159"/>
      <c r="KC1" s="159"/>
      <c r="KD1" s="159"/>
      <c r="KE1" s="159"/>
      <c r="KF1" s="159"/>
      <c r="KG1" s="159"/>
      <c r="KH1" s="159"/>
      <c r="KI1" s="159"/>
      <c r="KJ1" s="159"/>
      <c r="KK1" s="159"/>
      <c r="KL1" s="159"/>
      <c r="KM1" s="159"/>
      <c r="KN1" s="159"/>
      <c r="KO1" s="159"/>
      <c r="KP1" s="159"/>
      <c r="KQ1" s="159"/>
      <c r="KR1" s="159"/>
      <c r="KS1" s="159"/>
      <c r="KT1" s="159"/>
      <c r="KU1" s="159"/>
      <c r="KV1" s="159"/>
      <c r="KW1" s="159"/>
      <c r="KX1" s="159"/>
      <c r="KY1" s="159"/>
      <c r="KZ1" s="159"/>
      <c r="LA1" s="159"/>
      <c r="LB1" s="159"/>
      <c r="LC1" s="159"/>
      <c r="LD1" s="159"/>
      <c r="LE1" s="159"/>
      <c r="LF1" s="159"/>
      <c r="LG1" s="159"/>
      <c r="LH1" s="159"/>
      <c r="LI1" s="159"/>
      <c r="LJ1" s="159"/>
      <c r="LK1" s="159"/>
      <c r="LL1" s="159"/>
      <c r="LM1" s="159"/>
      <c r="LN1" s="159"/>
      <c r="LO1" s="159"/>
      <c r="LP1" s="159"/>
      <c r="LQ1" s="159"/>
      <c r="LR1" s="159"/>
      <c r="LS1" s="159"/>
      <c r="LT1" s="159"/>
      <c r="LU1" s="159"/>
      <c r="LV1" s="159"/>
      <c r="LW1" s="159"/>
      <c r="LX1" s="159"/>
      <c r="LY1" s="159"/>
      <c r="LZ1" s="159"/>
      <c r="MA1" s="159"/>
      <c r="MB1" s="159"/>
      <c r="MC1" s="159"/>
      <c r="MD1" s="159"/>
      <c r="ME1" s="159"/>
      <c r="MF1" s="159"/>
      <c r="MG1" s="159"/>
      <c r="MH1" s="159"/>
      <c r="MI1" s="159"/>
      <c r="MJ1" s="159"/>
      <c r="MK1" s="159"/>
      <c r="ML1" s="159"/>
      <c r="MM1" s="159"/>
      <c r="MN1" s="159"/>
      <c r="MO1" s="159"/>
      <c r="MP1" s="159"/>
      <c r="MQ1" s="159"/>
      <c r="MR1" s="159"/>
      <c r="MS1" s="159"/>
      <c r="MT1" s="159"/>
      <c r="MU1" s="159"/>
      <c r="MV1" s="159"/>
      <c r="MW1" s="159"/>
      <c r="MX1" s="159"/>
      <c r="MY1" s="159"/>
      <c r="MZ1" s="159"/>
      <c r="NA1" s="159"/>
      <c r="NB1" s="159"/>
      <c r="NC1" s="159"/>
      <c r="ND1" s="159"/>
      <c r="NE1" s="159"/>
      <c r="NF1" s="159"/>
      <c r="NG1" s="159"/>
      <c r="NH1" s="159"/>
      <c r="NI1" s="159"/>
      <c r="NJ1" s="159"/>
      <c r="NK1" s="159"/>
      <c r="NL1" s="159"/>
      <c r="NM1" s="159"/>
      <c r="NN1" s="159"/>
      <c r="NO1" s="159"/>
      <c r="NP1" s="159"/>
      <c r="NQ1" s="159"/>
      <c r="NR1" s="159"/>
      <c r="NS1" s="159"/>
      <c r="NT1" s="159"/>
      <c r="NU1" s="159"/>
      <c r="NV1" s="159"/>
      <c r="NW1" s="159"/>
      <c r="NX1" s="159"/>
      <c r="NY1" s="159"/>
      <c r="NZ1" s="159"/>
      <c r="OA1" s="159"/>
      <c r="OB1" s="159"/>
      <c r="OC1" s="159"/>
      <c r="OD1" s="159"/>
      <c r="OE1" s="159"/>
      <c r="OF1" s="159"/>
      <c r="OG1" s="159"/>
      <c r="OH1" s="159"/>
      <c r="OI1" s="159"/>
      <c r="OJ1" s="159"/>
      <c r="OK1" s="159"/>
      <c r="OL1" s="159"/>
      <c r="OM1" s="159"/>
      <c r="ON1" s="159"/>
      <c r="OO1" s="159"/>
      <c r="OP1" s="159"/>
      <c r="OQ1" s="159"/>
      <c r="OR1" s="159"/>
      <c r="OS1" s="159"/>
      <c r="OT1" s="159"/>
      <c r="OU1" s="159"/>
      <c r="OV1" s="159"/>
      <c r="OW1" s="159"/>
      <c r="OX1" s="159"/>
      <c r="OY1" s="159"/>
      <c r="OZ1" s="159"/>
      <c r="PA1" s="159"/>
      <c r="PB1" s="159"/>
      <c r="PC1" s="159"/>
      <c r="PD1" s="159"/>
      <c r="PE1" s="159"/>
      <c r="PF1" s="159"/>
      <c r="PG1" s="159"/>
      <c r="PH1" s="159"/>
      <c r="PI1" s="159"/>
      <c r="PJ1" s="159"/>
      <c r="PK1" s="159"/>
      <c r="PL1" s="159"/>
      <c r="PM1" s="159"/>
      <c r="PN1" s="159"/>
      <c r="PO1" s="159"/>
      <c r="PP1" s="159"/>
      <c r="PQ1" s="159"/>
      <c r="PR1" s="159"/>
      <c r="PS1" s="159"/>
      <c r="PT1" s="159"/>
      <c r="PU1" s="159"/>
      <c r="PV1" s="159"/>
      <c r="PW1" s="159"/>
      <c r="PX1" s="159"/>
      <c r="PY1" s="159"/>
      <c r="PZ1" s="159"/>
      <c r="QA1" s="159"/>
      <c r="QB1" s="159"/>
      <c r="QC1" s="159"/>
      <c r="QD1" s="159"/>
      <c r="QE1" s="159"/>
      <c r="QF1" s="159"/>
      <c r="QG1" s="159"/>
      <c r="QH1" s="159"/>
      <c r="QI1" s="159"/>
      <c r="QJ1" s="159"/>
      <c r="QK1" s="159"/>
      <c r="QL1" s="159"/>
      <c r="QM1" s="159"/>
      <c r="QN1" s="159"/>
      <c r="QO1" s="159"/>
      <c r="QP1" s="159"/>
      <c r="QQ1" s="159"/>
      <c r="QR1" s="159"/>
      <c r="QS1" s="159"/>
      <c r="QT1" s="159"/>
      <c r="QU1" s="159"/>
      <c r="QV1" s="159"/>
      <c r="QW1" s="159"/>
      <c r="QX1" s="159"/>
      <c r="QY1" s="159"/>
      <c r="QZ1" s="159"/>
      <c r="RA1" s="159"/>
      <c r="RB1" s="159"/>
      <c r="RC1" s="159"/>
      <c r="RD1" s="159"/>
      <c r="RE1" s="159"/>
      <c r="RF1" s="159"/>
      <c r="RG1" s="159"/>
      <c r="RH1" s="159"/>
      <c r="RI1" s="159"/>
      <c r="RJ1" s="159"/>
      <c r="RK1" s="159"/>
      <c r="RL1" s="159"/>
      <c r="RM1" s="159"/>
      <c r="RN1" s="159"/>
      <c r="RO1" s="159"/>
      <c r="RP1" s="159"/>
      <c r="RQ1" s="159"/>
      <c r="RR1" s="159"/>
      <c r="RS1" s="159"/>
      <c r="RT1" s="159"/>
      <c r="RU1" s="159"/>
      <c r="RV1" s="159"/>
      <c r="RW1" s="159"/>
      <c r="RX1" s="159"/>
      <c r="RY1" s="159"/>
      <c r="RZ1" s="159"/>
      <c r="SA1" s="159"/>
      <c r="SB1" s="159"/>
      <c r="SC1" s="159"/>
      <c r="SD1" s="159"/>
      <c r="SE1" s="159"/>
      <c r="SF1" s="159"/>
      <c r="SG1" s="159"/>
      <c r="SH1" s="159"/>
      <c r="SI1" s="159"/>
      <c r="SJ1" s="159"/>
      <c r="SK1" s="159"/>
      <c r="SL1" s="159"/>
      <c r="SM1" s="159"/>
      <c r="SN1" s="159"/>
      <c r="SO1" s="159"/>
      <c r="SP1" s="159"/>
      <c r="SQ1" s="159"/>
      <c r="SR1" s="159"/>
      <c r="SS1" s="159"/>
      <c r="ST1" s="159"/>
      <c r="SU1" s="159"/>
      <c r="SV1" s="159"/>
      <c r="SW1" s="159"/>
      <c r="SX1" s="159"/>
      <c r="SY1" s="159"/>
      <c r="SZ1" s="159"/>
      <c r="TA1" s="159"/>
      <c r="TB1" s="159"/>
      <c r="TC1" s="159"/>
      <c r="TD1" s="159"/>
      <c r="TE1" s="159"/>
      <c r="TF1" s="159"/>
      <c r="TG1" s="159"/>
      <c r="TH1" s="159"/>
      <c r="TI1" s="159"/>
      <c r="TJ1" s="159"/>
      <c r="TK1" s="159"/>
      <c r="TL1" s="159"/>
      <c r="TM1" s="159"/>
      <c r="TN1" s="159"/>
      <c r="TO1" s="159"/>
      <c r="TP1" s="159"/>
      <c r="TQ1" s="159"/>
      <c r="TR1" s="159"/>
      <c r="TS1" s="159"/>
      <c r="TT1" s="159"/>
      <c r="TU1" s="159"/>
      <c r="TV1" s="159"/>
      <c r="TW1" s="159"/>
      <c r="TX1" s="159"/>
      <c r="TY1" s="159"/>
      <c r="TZ1" s="159"/>
      <c r="UA1" s="159"/>
      <c r="UB1" s="159"/>
      <c r="UC1" s="159"/>
      <c r="UD1" s="159"/>
      <c r="UE1" s="159"/>
      <c r="UF1" s="159"/>
      <c r="UG1" s="159"/>
      <c r="UH1" s="159"/>
      <c r="UI1" s="159"/>
      <c r="UJ1" s="159"/>
      <c r="UK1" s="159"/>
      <c r="UL1" s="159"/>
      <c r="UM1" s="159"/>
      <c r="UN1" s="159"/>
      <c r="UO1" s="159"/>
      <c r="UP1" s="159"/>
      <c r="UQ1" s="159"/>
      <c r="UR1" s="159"/>
      <c r="US1" s="159"/>
      <c r="UT1" s="159"/>
      <c r="UU1" s="159"/>
      <c r="UV1" s="159"/>
      <c r="UW1" s="159"/>
      <c r="UX1" s="159"/>
      <c r="UY1" s="159"/>
      <c r="UZ1" s="159"/>
      <c r="VA1" s="159"/>
      <c r="VB1" s="159"/>
      <c r="VC1" s="159"/>
      <c r="VD1" s="159"/>
      <c r="VE1" s="159"/>
      <c r="VF1" s="159"/>
      <c r="VG1" s="159"/>
      <c r="VH1" s="159"/>
      <c r="VI1" s="159"/>
      <c r="VJ1" s="159"/>
      <c r="VK1" s="159"/>
      <c r="VL1" s="159"/>
      <c r="VM1" s="159"/>
      <c r="VN1" s="159"/>
      <c r="VO1" s="159"/>
      <c r="VP1" s="159"/>
      <c r="VQ1" s="159"/>
      <c r="VR1" s="159"/>
      <c r="VS1" s="159"/>
      <c r="VT1" s="159"/>
      <c r="VU1" s="159"/>
      <c r="VV1" s="159"/>
      <c r="VW1" s="159"/>
      <c r="VX1" s="159"/>
      <c r="VY1" s="159"/>
      <c r="VZ1" s="159"/>
      <c r="WA1" s="159"/>
      <c r="WB1" s="159"/>
      <c r="WC1" s="159"/>
      <c r="WD1" s="159"/>
      <c r="WE1" s="159"/>
      <c r="WF1" s="159"/>
      <c r="WG1" s="159"/>
      <c r="WH1" s="159"/>
      <c r="WI1" s="159"/>
      <c r="WJ1" s="159"/>
      <c r="WK1" s="159"/>
      <c r="WL1" s="159"/>
      <c r="WM1" s="159"/>
      <c r="WN1" s="159"/>
      <c r="WO1" s="159"/>
      <c r="WP1" s="159"/>
      <c r="WQ1" s="159"/>
      <c r="WR1" s="159"/>
      <c r="WS1" s="159"/>
      <c r="WT1" s="159"/>
      <c r="WU1" s="159"/>
      <c r="WV1" s="159"/>
      <c r="WW1" s="159"/>
      <c r="WX1" s="159"/>
      <c r="WY1" s="159"/>
      <c r="WZ1" s="159"/>
      <c r="XA1" s="159"/>
      <c r="XB1" s="159"/>
      <c r="XC1" s="159"/>
      <c r="XD1" s="159"/>
      <c r="XE1" s="159"/>
      <c r="XF1" s="159"/>
      <c r="XG1" s="159"/>
      <c r="XH1" s="159"/>
      <c r="XI1" s="159"/>
      <c r="XJ1" s="159"/>
      <c r="XK1" s="159"/>
      <c r="XL1" s="159"/>
      <c r="XM1" s="159"/>
      <c r="XN1" s="159"/>
      <c r="XO1" s="159"/>
      <c r="XP1" s="159"/>
      <c r="XQ1" s="159"/>
      <c r="XR1" s="159"/>
      <c r="XS1" s="159"/>
      <c r="XT1" s="159"/>
      <c r="XU1" s="159"/>
      <c r="XV1" s="159"/>
      <c r="XW1" s="159"/>
      <c r="XX1" s="159"/>
      <c r="XY1" s="159"/>
      <c r="XZ1" s="159"/>
      <c r="YA1" s="159"/>
      <c r="YB1" s="159"/>
      <c r="YC1" s="159"/>
      <c r="YD1" s="159"/>
      <c r="YE1" s="159"/>
      <c r="YF1" s="159"/>
      <c r="YG1" s="159"/>
      <c r="YH1" s="159"/>
      <c r="YI1" s="159"/>
      <c r="YJ1" s="159"/>
      <c r="YK1" s="159"/>
      <c r="YL1" s="159"/>
      <c r="YM1" s="159"/>
      <c r="YN1" s="159"/>
      <c r="YO1" s="159"/>
      <c r="YP1" s="159"/>
      <c r="YQ1" s="159"/>
      <c r="YR1" s="159"/>
      <c r="YS1" s="159"/>
      <c r="YT1" s="159"/>
      <c r="YU1" s="159"/>
      <c r="YV1" s="159"/>
      <c r="YW1" s="159"/>
      <c r="YX1" s="159"/>
      <c r="YY1" s="159"/>
      <c r="YZ1" s="159"/>
      <c r="ZA1" s="159"/>
      <c r="ZB1" s="159"/>
      <c r="ZC1" s="159"/>
      <c r="ZD1" s="159"/>
      <c r="ZE1" s="159"/>
      <c r="ZF1" s="159"/>
      <c r="ZG1" s="159"/>
      <c r="ZH1" s="159"/>
      <c r="ZI1" s="159"/>
      <c r="ZJ1" s="159"/>
      <c r="ZK1" s="159"/>
      <c r="ZL1" s="159"/>
      <c r="ZM1" s="159"/>
      <c r="ZN1" s="159"/>
      <c r="ZO1" s="159"/>
      <c r="ZP1" s="159"/>
      <c r="ZQ1" s="159"/>
      <c r="ZR1" s="159"/>
      <c r="ZS1" s="159"/>
      <c r="ZT1" s="159"/>
      <c r="ZU1" s="159"/>
      <c r="ZV1" s="159"/>
      <c r="ZW1" s="159"/>
      <c r="ZX1" s="159"/>
      <c r="ZY1" s="159"/>
      <c r="ZZ1" s="159"/>
      <c r="AAA1" s="159"/>
      <c r="AAB1" s="159"/>
      <c r="AAC1" s="159"/>
      <c r="AAD1" s="159"/>
      <c r="AAE1" s="159"/>
      <c r="AAF1" s="159"/>
      <c r="AAG1" s="159"/>
      <c r="AAH1" s="159"/>
      <c r="AAI1" s="159"/>
      <c r="AAJ1" s="159"/>
      <c r="AAK1" s="159"/>
      <c r="AAL1" s="159"/>
      <c r="AAM1" s="159"/>
      <c r="AAN1" s="159"/>
      <c r="AAO1" s="159"/>
      <c r="AAP1" s="159"/>
      <c r="AAQ1" s="159"/>
      <c r="AAR1" s="159"/>
      <c r="AAS1" s="159"/>
      <c r="AAT1" s="159"/>
      <c r="AAU1" s="159"/>
      <c r="AAV1" s="159"/>
      <c r="AAW1" s="159"/>
      <c r="AAX1" s="159"/>
      <c r="AAY1" s="159"/>
      <c r="AAZ1" s="159"/>
      <c r="ABA1" s="159"/>
      <c r="ABB1" s="159"/>
      <c r="ABC1" s="159"/>
      <c r="ABD1" s="159"/>
      <c r="ABE1" s="159"/>
      <c r="ABF1" s="159"/>
      <c r="ABG1" s="159"/>
      <c r="ABH1" s="159"/>
      <c r="ABI1" s="159"/>
      <c r="ABJ1" s="159"/>
      <c r="ABK1" s="159"/>
      <c r="ABL1" s="159"/>
      <c r="ABM1" s="159"/>
      <c r="ABN1" s="159"/>
      <c r="ABO1" s="159"/>
      <c r="ABP1" s="159"/>
      <c r="ABQ1" s="159"/>
      <c r="ABR1" s="159"/>
      <c r="ABS1" s="159"/>
      <c r="ABT1" s="159"/>
      <c r="ABU1" s="159"/>
      <c r="ABV1" s="159"/>
      <c r="ABW1" s="159"/>
      <c r="ABX1" s="159"/>
      <c r="ABY1" s="159"/>
      <c r="ABZ1" s="159"/>
      <c r="ACA1" s="159"/>
      <c r="ACB1" s="159"/>
      <c r="ACC1" s="159"/>
      <c r="ACD1" s="159"/>
      <c r="ACE1" s="159"/>
      <c r="ACF1" s="159"/>
      <c r="ACG1" s="159"/>
      <c r="ACH1" s="159"/>
      <c r="ACI1" s="159"/>
      <c r="ACJ1" s="159"/>
      <c r="ACK1" s="159"/>
      <c r="ACL1" s="159"/>
      <c r="ACM1" s="159"/>
      <c r="ACN1" s="159"/>
      <c r="ACO1" s="159"/>
      <c r="ACP1" s="159"/>
      <c r="ACQ1" s="159"/>
      <c r="ACR1" s="159"/>
      <c r="ACS1" s="159"/>
      <c r="ACT1" s="159"/>
      <c r="ACU1" s="159"/>
      <c r="ACV1" s="159"/>
      <c r="ACW1" s="159"/>
      <c r="ACX1" s="159"/>
      <c r="ACY1" s="159"/>
      <c r="ACZ1" s="159"/>
      <c r="ADA1" s="159"/>
      <c r="ADB1" s="159"/>
      <c r="ADC1" s="159"/>
      <c r="ADD1" s="159"/>
      <c r="ADE1" s="159"/>
      <c r="ADF1" s="159"/>
      <c r="ADG1" s="159"/>
      <c r="ADH1" s="159"/>
      <c r="ADI1" s="159"/>
      <c r="ADJ1" s="159"/>
      <c r="ADK1" s="159"/>
      <c r="ADL1" s="159"/>
      <c r="ADM1" s="159"/>
      <c r="ADN1" s="159"/>
      <c r="ADO1" s="159"/>
      <c r="ADP1" s="159"/>
      <c r="ADQ1" s="159"/>
      <c r="ADR1" s="159"/>
      <c r="ADS1" s="159"/>
      <c r="ADT1" s="159"/>
      <c r="ADU1" s="159"/>
      <c r="ADV1" s="159"/>
      <c r="ADW1" s="159"/>
      <c r="ADX1" s="159"/>
      <c r="ADY1" s="159"/>
      <c r="ADZ1" s="159"/>
      <c r="AEA1" s="159"/>
      <c r="AEB1" s="159"/>
      <c r="AEC1" s="159"/>
      <c r="AED1" s="159"/>
      <c r="AEE1" s="159"/>
      <c r="AEF1" s="159"/>
      <c r="AEG1" s="159"/>
      <c r="AEH1" s="159"/>
      <c r="AEI1" s="159"/>
      <c r="AEJ1" s="159"/>
      <c r="AEK1" s="159"/>
      <c r="AEL1" s="159"/>
      <c r="AEM1" s="159"/>
      <c r="AEN1" s="159"/>
      <c r="AEO1" s="159"/>
      <c r="AEP1" s="159"/>
      <c r="AEQ1" s="159"/>
      <c r="AER1" s="159"/>
      <c r="AES1" s="159"/>
      <c r="AET1" s="159"/>
      <c r="AEU1" s="159"/>
      <c r="AEV1" s="159"/>
      <c r="AEW1" s="159"/>
      <c r="AEX1" s="159"/>
      <c r="AEY1" s="159"/>
      <c r="AEZ1" s="159"/>
      <c r="AFA1" s="159"/>
      <c r="AFB1" s="159"/>
      <c r="AFC1" s="159"/>
      <c r="AFD1" s="159"/>
      <c r="AFE1" s="159"/>
      <c r="AFF1" s="159"/>
      <c r="AFG1" s="159"/>
      <c r="AFH1" s="159"/>
      <c r="AFI1" s="159"/>
      <c r="AFJ1" s="159"/>
      <c r="AFK1" s="159"/>
      <c r="AFL1" s="159"/>
      <c r="AFM1" s="159"/>
      <c r="AFN1" s="159"/>
      <c r="AFO1" s="159"/>
      <c r="AFP1" s="159"/>
      <c r="AFQ1" s="159"/>
      <c r="AFR1" s="159"/>
      <c r="AFS1" s="159"/>
      <c r="AFT1" s="159"/>
      <c r="AFU1" s="159"/>
      <c r="AFV1" s="159"/>
      <c r="AFW1" s="159"/>
      <c r="AFX1" s="159"/>
      <c r="AFY1" s="159"/>
      <c r="AFZ1" s="159"/>
      <c r="AGA1" s="159"/>
      <c r="AGB1" s="159"/>
      <c r="AGC1" s="159"/>
      <c r="AGD1" s="159"/>
      <c r="AGE1" s="159"/>
      <c r="AGF1" s="159"/>
      <c r="AGG1" s="159"/>
      <c r="AGH1" s="159"/>
      <c r="AGI1" s="159"/>
      <c r="AGJ1" s="159"/>
      <c r="AGK1" s="159"/>
      <c r="AGL1" s="159"/>
      <c r="AGM1" s="159"/>
      <c r="AGN1" s="159"/>
      <c r="AGO1" s="159"/>
      <c r="AGP1" s="159"/>
      <c r="AGQ1" s="159"/>
      <c r="AGR1" s="159"/>
      <c r="AGS1" s="159"/>
      <c r="AGT1" s="159"/>
      <c r="AGU1" s="159"/>
      <c r="AGV1" s="159"/>
      <c r="AGW1" s="159"/>
      <c r="AGX1" s="159"/>
      <c r="AGY1" s="159"/>
      <c r="AGZ1" s="159"/>
      <c r="AHA1" s="159"/>
      <c r="AHB1" s="159"/>
      <c r="AHC1" s="159"/>
      <c r="AHD1" s="159"/>
      <c r="AHE1" s="159"/>
      <c r="AHF1" s="159"/>
      <c r="AHG1" s="159"/>
      <c r="AHH1" s="159"/>
      <c r="AHI1" s="159"/>
      <c r="AHJ1" s="159"/>
      <c r="AHK1" s="159"/>
      <c r="AHL1" s="159"/>
      <c r="AHM1" s="159"/>
      <c r="AHN1" s="159"/>
      <c r="AHO1" s="159"/>
      <c r="AHP1" s="159"/>
      <c r="AHQ1" s="159"/>
      <c r="AHR1" s="159"/>
      <c r="AHS1" s="159"/>
      <c r="AHT1" s="159"/>
      <c r="AHU1" s="159"/>
      <c r="AHV1" s="159"/>
      <c r="AHW1" s="159"/>
      <c r="AHX1" s="159"/>
      <c r="AHY1" s="159"/>
      <c r="AHZ1" s="159"/>
      <c r="AIA1" s="159"/>
      <c r="AIB1" s="159"/>
      <c r="AIC1" s="159"/>
      <c r="AID1" s="159"/>
      <c r="AIE1" s="159"/>
      <c r="AIF1" s="159"/>
      <c r="AIG1" s="159"/>
      <c r="AIH1" s="159"/>
      <c r="AII1" s="159"/>
      <c r="AIJ1" s="159"/>
      <c r="AIK1" s="159"/>
      <c r="AIL1" s="159"/>
      <c r="AIM1" s="159"/>
      <c r="AIN1" s="159"/>
      <c r="AIO1" s="159"/>
      <c r="AIP1" s="159"/>
      <c r="AIQ1" s="159"/>
      <c r="AIR1" s="159"/>
      <c r="AIS1" s="159"/>
      <c r="AIT1" s="159"/>
      <c r="AIU1" s="159"/>
      <c r="AIV1" s="159"/>
      <c r="AIW1" s="159"/>
      <c r="AIX1" s="159"/>
      <c r="AIY1" s="159"/>
      <c r="AIZ1" s="159"/>
      <c r="AJA1" s="159"/>
      <c r="AJB1" s="159"/>
      <c r="AJC1" s="159"/>
      <c r="AJD1" s="159"/>
      <c r="AJE1" s="159"/>
      <c r="AJF1" s="159"/>
      <c r="AJG1" s="159"/>
      <c r="AJH1" s="159"/>
      <c r="AJI1" s="159"/>
      <c r="AJJ1" s="159"/>
      <c r="AJK1" s="159"/>
      <c r="AJL1" s="159"/>
      <c r="AJM1" s="159"/>
      <c r="AJN1" s="159"/>
      <c r="AJO1" s="159"/>
      <c r="AJP1" s="159"/>
      <c r="AJQ1" s="159"/>
      <c r="AJR1" s="159"/>
      <c r="AJS1" s="159"/>
      <c r="AJT1" s="159"/>
      <c r="AJU1" s="159"/>
      <c r="AJV1" s="159"/>
      <c r="AJW1" s="159"/>
      <c r="AJX1" s="159"/>
      <c r="AJY1" s="159"/>
      <c r="AJZ1" s="159"/>
      <c r="AKA1" s="159"/>
      <c r="AKB1" s="159"/>
      <c r="AKC1" s="159"/>
      <c r="AKD1" s="159"/>
      <c r="AKE1" s="159"/>
      <c r="AKF1" s="159"/>
      <c r="AKG1" s="159"/>
      <c r="AKH1" s="159"/>
      <c r="AKI1" s="159"/>
      <c r="AKJ1" s="159"/>
      <c r="AKK1" s="159"/>
      <c r="AKL1" s="159"/>
      <c r="AKM1" s="159"/>
      <c r="AKN1" s="159"/>
      <c r="AKO1" s="159"/>
      <c r="AKP1" s="159"/>
      <c r="AKQ1" s="159"/>
      <c r="AKR1" s="159"/>
      <c r="AKS1" s="159"/>
      <c r="AKT1" s="159"/>
      <c r="AKU1" s="159"/>
      <c r="AKV1" s="159"/>
      <c r="AKW1" s="159"/>
      <c r="AKX1" s="159"/>
      <c r="AKY1" s="159"/>
      <c r="AKZ1" s="159"/>
      <c r="ALA1" s="159"/>
      <c r="ALB1" s="159"/>
      <c r="ALC1" s="159"/>
      <c r="ALD1" s="159"/>
      <c r="ALE1" s="159"/>
      <c r="ALF1" s="159"/>
      <c r="ALG1" s="159"/>
      <c r="ALH1" s="159"/>
      <c r="ALI1" s="159"/>
      <c r="ALJ1" s="159"/>
      <c r="ALK1" s="159"/>
      <c r="ALL1" s="159"/>
      <c r="ALM1" s="159"/>
      <c r="ALN1" s="159"/>
      <c r="ALO1" s="159"/>
      <c r="ALP1" s="159"/>
      <c r="ALQ1" s="159"/>
      <c r="ALR1" s="159"/>
      <c r="ALS1" s="159"/>
      <c r="ALT1" s="159"/>
      <c r="ALU1" s="159"/>
      <c r="ALV1" s="159"/>
      <c r="ALW1" s="159"/>
      <c r="ALX1" s="159"/>
      <c r="ALY1" s="159"/>
      <c r="ALZ1" s="159"/>
      <c r="AMA1" s="159"/>
      <c r="AMB1" s="159"/>
      <c r="AMC1" s="159"/>
      <c r="AMD1" s="159"/>
      <c r="AME1" s="159"/>
      <c r="AMF1" s="159"/>
      <c r="AMG1" s="159"/>
      <c r="AMH1" s="159"/>
      <c r="AMI1" s="159"/>
      <c r="AMJ1" s="159"/>
      <c r="AMK1" s="159"/>
      <c r="AML1" s="159"/>
      <c r="AMM1" s="159"/>
      <c r="AMN1" s="159"/>
      <c r="AMO1" s="159"/>
      <c r="AMP1" s="159"/>
      <c r="AMQ1" s="159"/>
      <c r="AMR1" s="159"/>
      <c r="AMS1" s="159"/>
      <c r="AMT1" s="159"/>
      <c r="AMU1" s="159"/>
      <c r="AMV1" s="159"/>
      <c r="AMW1" s="159"/>
      <c r="AMX1" s="159"/>
      <c r="AMY1" s="159"/>
      <c r="AMZ1" s="159"/>
      <c r="ANA1" s="159"/>
      <c r="ANB1" s="159"/>
      <c r="ANC1" s="159"/>
      <c r="AND1" s="159"/>
      <c r="ANE1" s="159"/>
      <c r="ANF1" s="159"/>
      <c r="ANG1" s="159"/>
      <c r="ANH1" s="159"/>
      <c r="ANI1" s="159"/>
      <c r="ANJ1" s="159"/>
      <c r="ANK1" s="159"/>
      <c r="ANL1" s="159"/>
      <c r="ANM1" s="159"/>
      <c r="ANN1" s="159"/>
      <c r="ANO1" s="159"/>
      <c r="ANP1" s="159"/>
      <c r="ANQ1" s="159"/>
      <c r="ANR1" s="159"/>
      <c r="ANS1" s="159"/>
      <c r="ANT1" s="159"/>
      <c r="ANU1" s="159"/>
      <c r="ANV1" s="159"/>
      <c r="ANW1" s="159"/>
      <c r="ANX1" s="159"/>
      <c r="ANY1" s="159"/>
      <c r="ANZ1" s="159"/>
      <c r="AOA1" s="159"/>
      <c r="AOB1" s="159"/>
      <c r="AOC1" s="159"/>
      <c r="AOD1" s="159"/>
      <c r="AOE1" s="159"/>
      <c r="AOF1" s="159"/>
      <c r="AOG1" s="159"/>
      <c r="AOH1" s="159"/>
      <c r="AOI1" s="159"/>
      <c r="AOJ1" s="159"/>
      <c r="AOK1" s="159"/>
      <c r="AOL1" s="159"/>
      <c r="AOM1" s="159"/>
      <c r="AON1" s="159"/>
      <c r="AOO1" s="159"/>
      <c r="AOP1" s="159"/>
      <c r="AOQ1" s="159"/>
      <c r="AOR1" s="159"/>
      <c r="AOS1" s="159"/>
      <c r="AOT1" s="159"/>
      <c r="AOU1" s="159"/>
      <c r="AOV1" s="159"/>
      <c r="AOW1" s="159"/>
      <c r="AOX1" s="159"/>
      <c r="AOY1" s="159"/>
      <c r="AOZ1" s="159"/>
      <c r="APA1" s="159"/>
      <c r="APB1" s="159"/>
      <c r="APC1" s="159"/>
      <c r="APD1" s="159"/>
      <c r="APE1" s="159"/>
      <c r="APF1" s="159"/>
      <c r="APG1" s="159"/>
      <c r="APH1" s="159"/>
      <c r="API1" s="159"/>
      <c r="APJ1" s="159"/>
      <c r="APK1" s="159"/>
      <c r="APL1" s="159"/>
      <c r="APM1" s="159"/>
      <c r="APN1" s="159"/>
      <c r="APO1" s="159"/>
      <c r="APP1" s="159"/>
      <c r="APQ1" s="159"/>
      <c r="APR1" s="159"/>
      <c r="APS1" s="159"/>
      <c r="APT1" s="159"/>
      <c r="APU1" s="159"/>
      <c r="APV1" s="159"/>
      <c r="APW1" s="159"/>
      <c r="APX1" s="159"/>
      <c r="APY1" s="159"/>
      <c r="APZ1" s="159"/>
      <c r="AQA1" s="159"/>
      <c r="AQB1" s="159"/>
      <c r="AQC1" s="159"/>
      <c r="AQD1" s="159"/>
      <c r="AQE1" s="159"/>
      <c r="AQF1" s="159"/>
      <c r="AQG1" s="159"/>
      <c r="AQH1" s="159"/>
      <c r="AQI1" s="159"/>
      <c r="AQJ1" s="159"/>
      <c r="AQK1" s="159"/>
      <c r="AQL1" s="159"/>
      <c r="AQM1" s="159"/>
      <c r="AQN1" s="159"/>
      <c r="AQO1" s="159"/>
      <c r="AQP1" s="159"/>
      <c r="AQQ1" s="159"/>
      <c r="AQR1" s="159"/>
      <c r="AQS1" s="159"/>
      <c r="AQT1" s="159"/>
      <c r="AQU1" s="159"/>
      <c r="AQV1" s="159"/>
      <c r="AQW1" s="159"/>
      <c r="AQX1" s="159"/>
      <c r="AQY1" s="159"/>
      <c r="AQZ1" s="159"/>
      <c r="ARA1" s="159"/>
      <c r="ARB1" s="159"/>
      <c r="ARC1" s="159"/>
      <c r="ARD1" s="159"/>
      <c r="ARE1" s="159"/>
      <c r="ARF1" s="159"/>
      <c r="ARG1" s="159"/>
      <c r="ARH1" s="159"/>
      <c r="ARI1" s="159"/>
      <c r="ARJ1" s="159"/>
      <c r="ARK1" s="159"/>
      <c r="ARL1" s="159"/>
      <c r="ARM1" s="159"/>
      <c r="ARN1" s="159"/>
      <c r="ARO1" s="159"/>
      <c r="ARP1" s="159"/>
      <c r="ARQ1" s="159"/>
      <c r="ARR1" s="159"/>
      <c r="ARS1" s="159"/>
      <c r="ART1" s="159"/>
      <c r="ARU1" s="159"/>
      <c r="ARV1" s="159"/>
      <c r="ARW1" s="159"/>
      <c r="ARX1" s="159"/>
      <c r="ARY1" s="159"/>
      <c r="ARZ1" s="159"/>
      <c r="ASA1" s="159"/>
      <c r="ASB1" s="159"/>
      <c r="ASC1" s="159"/>
      <c r="ASD1" s="159"/>
      <c r="ASE1" s="159"/>
      <c r="ASF1" s="159"/>
      <c r="ASG1" s="159"/>
      <c r="ASH1" s="159"/>
      <c r="ASI1" s="159"/>
      <c r="ASJ1" s="159"/>
      <c r="ASK1" s="159"/>
      <c r="ASL1" s="159"/>
      <c r="ASM1" s="159"/>
      <c r="ASN1" s="159"/>
      <c r="ASO1" s="159"/>
      <c r="ASP1" s="159"/>
      <c r="ASQ1" s="159"/>
      <c r="ASR1" s="159"/>
      <c r="ASS1" s="159"/>
      <c r="AST1" s="159"/>
      <c r="ASU1" s="159"/>
      <c r="ASV1" s="159"/>
      <c r="ASW1" s="159"/>
      <c r="ASX1" s="159"/>
      <c r="ASY1" s="159"/>
      <c r="ASZ1" s="159"/>
      <c r="ATA1" s="159"/>
      <c r="ATB1" s="159"/>
      <c r="ATC1" s="159"/>
      <c r="ATD1" s="159"/>
      <c r="ATE1" s="159"/>
      <c r="ATF1" s="159"/>
      <c r="ATG1" s="159"/>
      <c r="ATH1" s="159"/>
      <c r="ATI1" s="159"/>
      <c r="ATJ1" s="159"/>
      <c r="ATK1" s="159"/>
      <c r="ATL1" s="159"/>
      <c r="ATM1" s="159"/>
      <c r="ATN1" s="159"/>
      <c r="ATO1" s="159"/>
      <c r="ATP1" s="159"/>
      <c r="ATQ1" s="159"/>
      <c r="ATR1" s="159"/>
      <c r="ATS1" s="159"/>
      <c r="ATT1" s="159"/>
      <c r="ATU1" s="159"/>
      <c r="ATV1" s="159"/>
      <c r="ATW1" s="159"/>
      <c r="ATX1" s="159"/>
      <c r="ATY1" s="159"/>
      <c r="ATZ1" s="159"/>
      <c r="AUA1" s="159"/>
      <c r="AUB1" s="159"/>
      <c r="AUC1" s="159"/>
      <c r="AUD1" s="159"/>
      <c r="AUE1" s="159"/>
      <c r="AUF1" s="159"/>
      <c r="AUG1" s="159"/>
      <c r="AUH1" s="159"/>
      <c r="AUI1" s="159"/>
      <c r="AUJ1" s="159"/>
      <c r="AUK1" s="159"/>
      <c r="AUL1" s="159"/>
      <c r="AUM1" s="159"/>
      <c r="AUN1" s="159"/>
      <c r="AUO1" s="159"/>
      <c r="AUP1" s="159"/>
      <c r="AUQ1" s="159"/>
      <c r="AUR1" s="159"/>
      <c r="AUS1" s="159"/>
      <c r="AUT1" s="159"/>
      <c r="AUU1" s="159"/>
      <c r="AUV1" s="159"/>
      <c r="AUW1" s="159"/>
      <c r="AUX1" s="159"/>
      <c r="AUY1" s="159"/>
      <c r="AUZ1" s="159"/>
      <c r="AVA1" s="159"/>
      <c r="AVB1" s="159"/>
      <c r="AVC1" s="159"/>
      <c r="AVD1" s="159"/>
      <c r="AVE1" s="159"/>
      <c r="AVF1" s="159"/>
      <c r="AVG1" s="159"/>
      <c r="AVH1" s="159"/>
      <c r="AVI1" s="159"/>
      <c r="AVJ1" s="159"/>
      <c r="AVK1" s="159"/>
      <c r="AVL1" s="159"/>
      <c r="AVM1" s="159"/>
      <c r="AVN1" s="159"/>
      <c r="AVO1" s="159"/>
      <c r="AVP1" s="159"/>
      <c r="AVQ1" s="159"/>
      <c r="AVR1" s="159"/>
      <c r="AVS1" s="159"/>
      <c r="AVT1" s="159"/>
      <c r="AVU1" s="159"/>
      <c r="AVV1" s="159"/>
      <c r="AVW1" s="159"/>
      <c r="AVX1" s="159"/>
      <c r="AVY1" s="159"/>
      <c r="AVZ1" s="159"/>
      <c r="AWA1" s="159"/>
      <c r="AWB1" s="159"/>
      <c r="AWC1" s="159"/>
      <c r="AWD1" s="159"/>
      <c r="AWE1" s="159"/>
      <c r="AWF1" s="159"/>
      <c r="AWG1" s="159"/>
      <c r="AWH1" s="159"/>
      <c r="AWI1" s="159"/>
      <c r="AWJ1" s="159"/>
      <c r="AWK1" s="159"/>
      <c r="AWL1" s="159"/>
      <c r="AWM1" s="159"/>
      <c r="AWN1" s="159"/>
      <c r="AWO1" s="159"/>
      <c r="AWP1" s="159"/>
      <c r="AWQ1" s="159"/>
      <c r="AWR1" s="159"/>
      <c r="AWS1" s="159"/>
      <c r="AWT1" s="159"/>
      <c r="AWU1" s="159"/>
      <c r="AWV1" s="159"/>
      <c r="AWW1" s="159"/>
      <c r="AWX1" s="159"/>
      <c r="AWY1" s="159"/>
      <c r="AWZ1" s="159"/>
      <c r="AXA1" s="159"/>
      <c r="AXB1" s="159"/>
      <c r="AXC1" s="159"/>
      <c r="AXD1" s="159"/>
      <c r="AXE1" s="159"/>
      <c r="AXF1" s="159"/>
      <c r="AXG1" s="159"/>
      <c r="AXH1" s="159"/>
      <c r="AXI1" s="159"/>
      <c r="AXJ1" s="159"/>
      <c r="AXK1" s="159"/>
      <c r="AXL1" s="159"/>
      <c r="AXM1" s="159"/>
      <c r="AXN1" s="159"/>
      <c r="AXO1" s="159"/>
      <c r="AXP1" s="159"/>
      <c r="AXQ1" s="159"/>
      <c r="AXR1" s="159"/>
      <c r="AXS1" s="159"/>
      <c r="AXT1" s="159"/>
      <c r="AXU1" s="159"/>
      <c r="AXV1" s="159"/>
      <c r="AXW1" s="159"/>
      <c r="AXX1" s="159"/>
      <c r="AXY1" s="159"/>
      <c r="AXZ1" s="159"/>
      <c r="AYA1" s="159"/>
      <c r="AYB1" s="159"/>
      <c r="AYC1" s="159"/>
      <c r="AYD1" s="159"/>
      <c r="AYE1" s="159"/>
      <c r="AYF1" s="159"/>
      <c r="AYG1" s="159"/>
      <c r="AYH1" s="159"/>
      <c r="AYI1" s="159"/>
      <c r="AYJ1" s="159"/>
      <c r="AYK1" s="159"/>
      <c r="AYL1" s="159"/>
      <c r="AYM1" s="159"/>
      <c r="AYN1" s="159"/>
      <c r="AYO1" s="159"/>
      <c r="AYP1" s="159"/>
      <c r="AYQ1" s="159"/>
      <c r="AYR1" s="159"/>
      <c r="AYS1" s="159"/>
      <c r="AYT1" s="159"/>
      <c r="AYU1" s="159"/>
      <c r="AYV1" s="159"/>
      <c r="AYW1" s="159"/>
      <c r="AYX1" s="159"/>
      <c r="AYY1" s="159"/>
      <c r="AYZ1" s="159"/>
      <c r="AZA1" s="159"/>
      <c r="AZB1" s="159"/>
      <c r="AZC1" s="159"/>
      <c r="AZD1" s="159"/>
      <c r="AZE1" s="159"/>
      <c r="AZF1" s="159"/>
      <c r="AZG1" s="159"/>
      <c r="AZH1" s="159"/>
      <c r="AZI1" s="159"/>
      <c r="AZJ1" s="159"/>
      <c r="AZK1" s="159"/>
      <c r="AZL1" s="159"/>
      <c r="AZM1" s="159"/>
      <c r="AZN1" s="159"/>
      <c r="AZO1" s="159"/>
      <c r="AZP1" s="159"/>
      <c r="AZQ1" s="159"/>
      <c r="AZR1" s="159"/>
      <c r="AZS1" s="159"/>
      <c r="AZT1" s="159"/>
      <c r="AZU1" s="159"/>
      <c r="AZV1" s="159"/>
      <c r="AZW1" s="159"/>
      <c r="AZX1" s="159"/>
      <c r="AZY1" s="159"/>
      <c r="AZZ1" s="159"/>
      <c r="BAA1" s="159"/>
      <c r="BAB1" s="159"/>
      <c r="BAC1" s="159"/>
      <c r="BAD1" s="159"/>
      <c r="BAE1" s="159"/>
      <c r="BAF1" s="159"/>
      <c r="BAG1" s="159"/>
      <c r="BAH1" s="159"/>
      <c r="BAI1" s="159"/>
      <c r="BAJ1" s="159"/>
      <c r="BAK1" s="159"/>
      <c r="BAL1" s="159"/>
      <c r="BAM1" s="159"/>
      <c r="BAN1" s="159"/>
      <c r="BAO1" s="159"/>
      <c r="BAP1" s="159"/>
      <c r="BAQ1" s="159"/>
      <c r="BAR1" s="159"/>
      <c r="BAS1" s="159"/>
      <c r="BAT1" s="159"/>
      <c r="BAU1" s="159"/>
      <c r="BAV1" s="159"/>
      <c r="BAW1" s="159"/>
      <c r="BAX1" s="159"/>
      <c r="BAY1" s="159"/>
      <c r="BAZ1" s="159"/>
      <c r="BBA1" s="159"/>
      <c r="BBB1" s="159"/>
      <c r="BBC1" s="159"/>
      <c r="BBD1" s="159"/>
      <c r="BBE1" s="159"/>
      <c r="BBF1" s="159"/>
      <c r="BBG1" s="159"/>
      <c r="BBH1" s="159"/>
      <c r="BBI1" s="159"/>
      <c r="BBJ1" s="159"/>
      <c r="BBK1" s="159"/>
      <c r="BBL1" s="159"/>
      <c r="BBM1" s="159"/>
      <c r="BBN1" s="159"/>
      <c r="BBO1" s="159"/>
      <c r="BBP1" s="159"/>
      <c r="BBQ1" s="159"/>
      <c r="BBR1" s="159"/>
      <c r="BBS1" s="159"/>
      <c r="BBT1" s="159"/>
      <c r="BBU1" s="159"/>
      <c r="BBV1" s="159"/>
      <c r="BBW1" s="159"/>
      <c r="BBX1" s="159"/>
      <c r="BBY1" s="159"/>
      <c r="BBZ1" s="159"/>
      <c r="BCA1" s="159"/>
      <c r="BCB1" s="159"/>
      <c r="BCC1" s="159"/>
      <c r="BCD1" s="159"/>
      <c r="BCE1" s="159"/>
      <c r="BCF1" s="159"/>
      <c r="BCG1" s="159"/>
      <c r="BCH1" s="159"/>
      <c r="BCI1" s="159"/>
      <c r="BCJ1" s="159"/>
      <c r="BCK1" s="159"/>
      <c r="BCL1" s="159"/>
      <c r="BCM1" s="159"/>
      <c r="BCN1" s="159"/>
      <c r="BCO1" s="159"/>
      <c r="BCP1" s="159"/>
      <c r="BCQ1" s="159"/>
      <c r="BCR1" s="159"/>
      <c r="BCS1" s="159"/>
      <c r="BCT1" s="159"/>
      <c r="BCU1" s="159"/>
      <c r="BCV1" s="159"/>
      <c r="BCW1" s="159"/>
      <c r="BCX1" s="159"/>
      <c r="BCY1" s="159"/>
      <c r="BCZ1" s="159"/>
      <c r="BDA1" s="159"/>
      <c r="BDB1" s="159"/>
      <c r="BDC1" s="159"/>
      <c r="BDD1" s="159"/>
      <c r="BDE1" s="159"/>
      <c r="BDF1" s="159"/>
      <c r="BDG1" s="159"/>
      <c r="BDH1" s="159"/>
      <c r="BDI1" s="159"/>
      <c r="BDJ1" s="159"/>
      <c r="BDK1" s="159"/>
      <c r="BDL1" s="159"/>
      <c r="BDM1" s="159"/>
      <c r="BDN1" s="159"/>
      <c r="BDO1" s="159"/>
      <c r="BDP1" s="159"/>
      <c r="BDQ1" s="159"/>
      <c r="BDR1" s="159"/>
      <c r="BDS1" s="159"/>
      <c r="BDT1" s="159"/>
      <c r="BDU1" s="159"/>
      <c r="BDV1" s="159"/>
      <c r="BDW1" s="159"/>
      <c r="BDX1" s="159"/>
      <c r="BDY1" s="159"/>
      <c r="BDZ1" s="159"/>
      <c r="BEA1" s="159"/>
      <c r="BEB1" s="159"/>
      <c r="BEC1" s="159"/>
      <c r="BED1" s="159"/>
      <c r="BEE1" s="159"/>
      <c r="BEF1" s="159"/>
      <c r="BEG1" s="159"/>
      <c r="BEH1" s="159"/>
      <c r="BEI1" s="159"/>
      <c r="BEJ1" s="159"/>
      <c r="BEK1" s="159"/>
      <c r="BEL1" s="159"/>
      <c r="BEM1" s="159"/>
      <c r="BEN1" s="159"/>
      <c r="BEO1" s="159"/>
      <c r="BEP1" s="159"/>
      <c r="BEQ1" s="159"/>
      <c r="BER1" s="159"/>
      <c r="BES1" s="159"/>
      <c r="BET1" s="159"/>
      <c r="BEU1" s="159"/>
      <c r="BEV1" s="159"/>
      <c r="BEW1" s="159"/>
      <c r="BEX1" s="159"/>
      <c r="BEY1" s="159"/>
      <c r="BEZ1" s="159"/>
      <c r="BFA1" s="159"/>
      <c r="BFB1" s="159"/>
      <c r="BFC1" s="159"/>
      <c r="BFD1" s="159"/>
      <c r="BFE1" s="159"/>
      <c r="BFF1" s="159"/>
      <c r="BFG1" s="159"/>
      <c r="BFH1" s="159"/>
      <c r="BFI1" s="159"/>
      <c r="BFJ1" s="159"/>
      <c r="BFK1" s="159"/>
      <c r="BFL1" s="159"/>
      <c r="BFM1" s="159"/>
      <c r="BFN1" s="159"/>
      <c r="BFO1" s="159"/>
      <c r="BFP1" s="159"/>
      <c r="BFQ1" s="159"/>
      <c r="BFR1" s="159"/>
      <c r="BFS1" s="159"/>
      <c r="BFT1" s="159"/>
      <c r="BFU1" s="159"/>
      <c r="BFV1" s="159"/>
      <c r="BFW1" s="159"/>
      <c r="BFX1" s="159"/>
      <c r="BFY1" s="159"/>
      <c r="BFZ1" s="159"/>
      <c r="BGA1" s="159"/>
      <c r="BGB1" s="159"/>
      <c r="BGC1" s="159"/>
      <c r="BGD1" s="159"/>
      <c r="BGE1" s="159"/>
      <c r="BGF1" s="159"/>
      <c r="BGG1" s="159"/>
      <c r="BGH1" s="159"/>
      <c r="BGI1" s="159"/>
      <c r="BGJ1" s="159"/>
      <c r="BGK1" s="159"/>
      <c r="BGL1" s="159"/>
      <c r="BGM1" s="159"/>
      <c r="BGN1" s="159"/>
      <c r="BGO1" s="159"/>
      <c r="BGP1" s="159"/>
      <c r="BGQ1" s="159"/>
      <c r="BGR1" s="159"/>
      <c r="BGS1" s="159"/>
      <c r="BGT1" s="159"/>
      <c r="BGU1" s="159"/>
      <c r="BGV1" s="159"/>
      <c r="BGW1" s="159"/>
      <c r="BGX1" s="159"/>
      <c r="BGY1" s="159"/>
      <c r="BGZ1" s="159"/>
      <c r="BHA1" s="159"/>
      <c r="BHB1" s="159"/>
      <c r="BHC1" s="159"/>
      <c r="BHD1" s="159"/>
      <c r="BHE1" s="159"/>
      <c r="BHF1" s="159"/>
      <c r="BHG1" s="159"/>
      <c r="BHH1" s="159"/>
      <c r="BHI1" s="159"/>
      <c r="BHJ1" s="159"/>
      <c r="BHK1" s="159"/>
      <c r="BHL1" s="159"/>
      <c r="BHM1" s="159"/>
      <c r="BHN1" s="159"/>
      <c r="BHO1" s="159"/>
      <c r="BHP1" s="159"/>
      <c r="BHQ1" s="159"/>
      <c r="BHR1" s="159"/>
      <c r="BHS1" s="159"/>
      <c r="BHT1" s="159"/>
      <c r="BHU1" s="159"/>
      <c r="BHV1" s="159"/>
      <c r="BHW1" s="159"/>
      <c r="BHX1" s="159"/>
      <c r="BHY1" s="159"/>
      <c r="BHZ1" s="159"/>
      <c r="BIA1" s="159"/>
      <c r="BIB1" s="159"/>
      <c r="BIC1" s="159"/>
      <c r="BID1" s="159"/>
      <c r="BIE1" s="159"/>
      <c r="BIF1" s="159"/>
      <c r="BIG1" s="159"/>
      <c r="BIH1" s="159"/>
      <c r="BII1" s="159"/>
      <c r="BIJ1" s="159"/>
      <c r="BIK1" s="159"/>
      <c r="BIL1" s="159"/>
      <c r="BIM1" s="159"/>
      <c r="BIN1" s="159"/>
      <c r="BIO1" s="159"/>
      <c r="BIP1" s="159"/>
      <c r="BIQ1" s="159"/>
      <c r="BIR1" s="159"/>
      <c r="BIS1" s="159"/>
      <c r="BIT1" s="159"/>
      <c r="BIU1" s="159"/>
      <c r="BIV1" s="159"/>
      <c r="BIW1" s="159"/>
      <c r="BIX1" s="159"/>
      <c r="BIY1" s="159"/>
      <c r="BIZ1" s="159"/>
      <c r="BJA1" s="159"/>
      <c r="BJB1" s="159"/>
      <c r="BJC1" s="159"/>
      <c r="BJD1" s="159"/>
      <c r="BJE1" s="159"/>
      <c r="BJF1" s="159"/>
      <c r="BJG1" s="159"/>
      <c r="BJH1" s="159"/>
      <c r="BJI1" s="159"/>
      <c r="BJJ1" s="159"/>
      <c r="BJK1" s="159"/>
      <c r="BJL1" s="159"/>
      <c r="BJM1" s="159"/>
      <c r="BJN1" s="159"/>
      <c r="BJO1" s="159"/>
      <c r="BJP1" s="159"/>
      <c r="BJQ1" s="159"/>
      <c r="BJR1" s="159"/>
      <c r="BJS1" s="159"/>
      <c r="BJT1" s="159"/>
      <c r="BJU1" s="159"/>
      <c r="BJV1" s="159"/>
      <c r="BJW1" s="159"/>
      <c r="BJX1" s="159"/>
      <c r="BJY1" s="159"/>
      <c r="BJZ1" s="159"/>
      <c r="BKA1" s="159"/>
      <c r="BKB1" s="159"/>
      <c r="BKC1" s="159"/>
      <c r="BKD1" s="159"/>
      <c r="BKE1" s="159"/>
      <c r="BKF1" s="159"/>
      <c r="BKG1" s="159"/>
      <c r="BKH1" s="159"/>
      <c r="BKI1" s="159"/>
      <c r="BKJ1" s="159"/>
      <c r="BKK1" s="159"/>
      <c r="BKL1" s="159"/>
      <c r="BKM1" s="159"/>
      <c r="BKN1" s="159"/>
      <c r="BKO1" s="159"/>
      <c r="BKP1" s="159"/>
      <c r="BKQ1" s="159"/>
      <c r="BKR1" s="159"/>
      <c r="BKS1" s="159"/>
      <c r="BKT1" s="159"/>
      <c r="BKU1" s="159"/>
      <c r="BKV1" s="159"/>
      <c r="BKW1" s="159"/>
      <c r="BKX1" s="159"/>
      <c r="BKY1" s="159"/>
      <c r="BKZ1" s="159"/>
      <c r="BLA1" s="159"/>
      <c r="BLB1" s="159"/>
      <c r="BLC1" s="159"/>
      <c r="BLD1" s="159"/>
      <c r="BLE1" s="159"/>
      <c r="BLF1" s="159"/>
      <c r="BLG1" s="159"/>
      <c r="BLH1" s="159"/>
      <c r="BLI1" s="159"/>
      <c r="BLJ1" s="159"/>
      <c r="BLK1" s="159"/>
      <c r="BLL1" s="159"/>
      <c r="BLM1" s="159"/>
      <c r="BLN1" s="159"/>
      <c r="BLO1" s="159"/>
      <c r="BLP1" s="159"/>
      <c r="BLQ1" s="159"/>
      <c r="BLR1" s="159"/>
      <c r="BLS1" s="159"/>
      <c r="BLT1" s="159"/>
      <c r="BLU1" s="159"/>
      <c r="BLV1" s="159"/>
      <c r="BLW1" s="159"/>
      <c r="BLX1" s="159"/>
      <c r="BLY1" s="159"/>
      <c r="BLZ1" s="159"/>
      <c r="BMA1" s="159"/>
      <c r="BMB1" s="159"/>
      <c r="BMC1" s="159"/>
      <c r="BMD1" s="159"/>
      <c r="BME1" s="159"/>
      <c r="BMF1" s="159"/>
      <c r="BMG1" s="159"/>
      <c r="BMH1" s="159"/>
      <c r="BMI1" s="159"/>
      <c r="BMJ1" s="159"/>
      <c r="BMK1" s="159"/>
      <c r="BML1" s="159"/>
      <c r="BMM1" s="159"/>
      <c r="BMN1" s="159"/>
      <c r="BMO1" s="159"/>
      <c r="BMP1" s="159"/>
      <c r="BMQ1" s="159"/>
      <c r="BMR1" s="159"/>
      <c r="BMS1" s="159"/>
      <c r="BMT1" s="159"/>
      <c r="BMU1" s="159"/>
      <c r="BMV1" s="159"/>
      <c r="BMW1" s="159"/>
      <c r="BMX1" s="159"/>
      <c r="BMY1" s="159"/>
      <c r="BMZ1" s="159"/>
      <c r="BNA1" s="159"/>
      <c r="BNB1" s="159"/>
      <c r="BNC1" s="159"/>
      <c r="BND1" s="159"/>
      <c r="BNE1" s="159"/>
      <c r="BNF1" s="159"/>
      <c r="BNG1" s="159"/>
      <c r="BNH1" s="159"/>
      <c r="BNI1" s="159"/>
      <c r="BNJ1" s="159"/>
      <c r="BNK1" s="159"/>
      <c r="BNL1" s="159"/>
      <c r="BNM1" s="159"/>
      <c r="BNN1" s="159"/>
      <c r="BNO1" s="159"/>
      <c r="BNP1" s="159"/>
      <c r="BNQ1" s="159"/>
      <c r="BNR1" s="159"/>
      <c r="BNS1" s="159"/>
      <c r="BNT1" s="159"/>
      <c r="BNU1" s="159"/>
      <c r="BNV1" s="159"/>
      <c r="BNW1" s="159"/>
      <c r="BNX1" s="159"/>
      <c r="BNY1" s="159"/>
      <c r="BNZ1" s="159"/>
      <c r="BOA1" s="159"/>
      <c r="BOB1" s="159"/>
      <c r="BOC1" s="159"/>
      <c r="BOD1" s="159"/>
      <c r="BOE1" s="159"/>
      <c r="BOF1" s="159"/>
      <c r="BOG1" s="159"/>
      <c r="BOH1" s="159"/>
      <c r="BOI1" s="159"/>
      <c r="BOJ1" s="159"/>
      <c r="BOK1" s="159"/>
      <c r="BOL1" s="159"/>
      <c r="BOM1" s="159"/>
      <c r="BON1" s="159"/>
      <c r="BOO1" s="159"/>
      <c r="BOP1" s="159"/>
      <c r="BOQ1" s="159"/>
      <c r="BOR1" s="159"/>
      <c r="BOS1" s="159"/>
      <c r="BOT1" s="159"/>
      <c r="BOU1" s="159"/>
      <c r="BOV1" s="159"/>
      <c r="BOW1" s="159"/>
      <c r="BOX1" s="159"/>
      <c r="BOY1" s="159"/>
      <c r="BOZ1" s="159"/>
      <c r="BPA1" s="159"/>
      <c r="BPB1" s="159"/>
      <c r="BPC1" s="159"/>
      <c r="BPD1" s="159"/>
      <c r="BPE1" s="159"/>
      <c r="BPF1" s="159"/>
      <c r="BPG1" s="159"/>
      <c r="BPH1" s="159"/>
      <c r="BPI1" s="159"/>
      <c r="BPJ1" s="159"/>
      <c r="BPK1" s="159"/>
      <c r="BPL1" s="159"/>
      <c r="BPM1" s="159"/>
      <c r="BPN1" s="159"/>
      <c r="BPO1" s="159"/>
      <c r="BPP1" s="159"/>
      <c r="BPQ1" s="159"/>
      <c r="BPR1" s="159"/>
      <c r="BPS1" s="159"/>
      <c r="BPT1" s="159"/>
      <c r="BPU1" s="159"/>
      <c r="BPV1" s="159"/>
      <c r="BPW1" s="159"/>
      <c r="BPX1" s="159"/>
      <c r="BPY1" s="159"/>
      <c r="BPZ1" s="159"/>
      <c r="BQA1" s="159"/>
      <c r="BQB1" s="159"/>
      <c r="BQC1" s="159"/>
      <c r="BQD1" s="159"/>
      <c r="BQE1" s="159"/>
      <c r="BQF1" s="159"/>
      <c r="BQG1" s="159"/>
      <c r="BQH1" s="159"/>
      <c r="BQI1" s="159"/>
      <c r="BQJ1" s="159"/>
      <c r="BQK1" s="159"/>
      <c r="BQL1" s="159"/>
      <c r="BQM1" s="159"/>
      <c r="BQN1" s="159"/>
      <c r="BQO1" s="159"/>
      <c r="BQP1" s="159"/>
      <c r="BQQ1" s="159"/>
      <c r="BQR1" s="159"/>
      <c r="BQS1" s="159"/>
      <c r="BQT1" s="159"/>
      <c r="BQU1" s="159"/>
      <c r="BQV1" s="159"/>
      <c r="BQW1" s="159"/>
      <c r="BQX1" s="159"/>
      <c r="BQY1" s="159"/>
      <c r="BQZ1" s="159"/>
      <c r="BRA1" s="159"/>
      <c r="BRB1" s="159"/>
      <c r="BRC1" s="159"/>
      <c r="BRD1" s="159"/>
      <c r="BRE1" s="159"/>
      <c r="BRF1" s="159"/>
      <c r="BRG1" s="159"/>
      <c r="BRH1" s="159"/>
      <c r="BRI1" s="159"/>
      <c r="BRJ1" s="159"/>
      <c r="BRK1" s="159"/>
      <c r="BRL1" s="159"/>
      <c r="BRM1" s="159"/>
      <c r="BRN1" s="159"/>
      <c r="BRO1" s="159"/>
      <c r="BRP1" s="159"/>
      <c r="BRQ1" s="159"/>
      <c r="BRR1" s="159"/>
      <c r="BRS1" s="159"/>
      <c r="BRT1" s="159"/>
      <c r="BRU1" s="159"/>
      <c r="BRV1" s="159"/>
      <c r="BRW1" s="159"/>
      <c r="BRX1" s="159"/>
      <c r="BRY1" s="159"/>
      <c r="BRZ1" s="159"/>
      <c r="BSA1" s="159"/>
      <c r="BSB1" s="159"/>
      <c r="BSC1" s="159"/>
      <c r="BSD1" s="159"/>
      <c r="BSE1" s="159"/>
      <c r="BSF1" s="159"/>
      <c r="BSG1" s="159"/>
      <c r="BSH1" s="159"/>
      <c r="BSI1" s="159"/>
      <c r="BSJ1" s="159"/>
      <c r="BSK1" s="159"/>
      <c r="BSL1" s="159"/>
      <c r="BSM1" s="159"/>
      <c r="BSN1" s="159"/>
      <c r="BSO1" s="159"/>
      <c r="BSP1" s="159"/>
      <c r="BSQ1" s="159"/>
      <c r="BSR1" s="159"/>
      <c r="BSS1" s="159"/>
      <c r="BST1" s="159"/>
      <c r="BSU1" s="159"/>
      <c r="BSV1" s="159"/>
      <c r="BSW1" s="159"/>
      <c r="BSX1" s="159"/>
      <c r="BSY1" s="159"/>
      <c r="BSZ1" s="159"/>
      <c r="BTA1" s="159"/>
      <c r="BTB1" s="159"/>
      <c r="BTC1" s="159"/>
      <c r="BTD1" s="159"/>
      <c r="BTE1" s="159"/>
      <c r="BTF1" s="159"/>
      <c r="BTG1" s="159"/>
      <c r="BTH1" s="159"/>
      <c r="BTI1" s="159"/>
      <c r="BTJ1" s="159"/>
      <c r="BTK1" s="159"/>
      <c r="BTL1" s="159"/>
      <c r="BTM1" s="159"/>
      <c r="BTN1" s="159"/>
      <c r="BTO1" s="159"/>
      <c r="BTP1" s="159"/>
      <c r="BTQ1" s="159"/>
      <c r="BTR1" s="159"/>
      <c r="BTS1" s="159"/>
      <c r="BTT1" s="159"/>
      <c r="BTU1" s="159"/>
      <c r="BTV1" s="159"/>
      <c r="BTW1" s="159"/>
      <c r="BTX1" s="159"/>
      <c r="BTY1" s="159"/>
      <c r="BTZ1" s="159"/>
      <c r="BUA1" s="159"/>
      <c r="BUB1" s="159"/>
      <c r="BUC1" s="159"/>
      <c r="BUD1" s="159"/>
      <c r="BUE1" s="159"/>
      <c r="BUF1" s="159"/>
      <c r="BUG1" s="159"/>
      <c r="BUH1" s="159"/>
      <c r="BUI1" s="159"/>
      <c r="BUJ1" s="159"/>
      <c r="BUK1" s="159"/>
      <c r="BUL1" s="159"/>
      <c r="BUM1" s="159"/>
      <c r="BUN1" s="159"/>
      <c r="BUO1" s="159"/>
      <c r="BUP1" s="159"/>
      <c r="BUQ1" s="159"/>
      <c r="BUR1" s="159"/>
      <c r="BUS1" s="159"/>
      <c r="BUT1" s="159"/>
      <c r="BUU1" s="159"/>
      <c r="BUV1" s="159"/>
      <c r="BUW1" s="159"/>
      <c r="BUX1" s="159"/>
      <c r="BUY1" s="159"/>
      <c r="BUZ1" s="159"/>
      <c r="BVA1" s="159"/>
      <c r="BVB1" s="159"/>
      <c r="BVC1" s="159"/>
      <c r="BVD1" s="159"/>
      <c r="BVE1" s="159"/>
      <c r="BVF1" s="159"/>
      <c r="BVG1" s="159"/>
      <c r="BVH1" s="159"/>
      <c r="BVI1" s="159"/>
      <c r="BVJ1" s="159"/>
      <c r="BVK1" s="159"/>
      <c r="BVL1" s="159"/>
      <c r="BVM1" s="159"/>
      <c r="BVN1" s="159"/>
      <c r="BVO1" s="159"/>
      <c r="BVP1" s="159"/>
      <c r="BVQ1" s="159"/>
      <c r="BVR1" s="159"/>
      <c r="BVS1" s="159"/>
      <c r="BVT1" s="159"/>
      <c r="BVU1" s="159"/>
      <c r="BVV1" s="159"/>
      <c r="BVW1" s="159"/>
      <c r="BVX1" s="159"/>
      <c r="BVY1" s="159"/>
      <c r="BVZ1" s="159"/>
      <c r="BWA1" s="159"/>
      <c r="BWB1" s="159"/>
      <c r="BWC1" s="159"/>
      <c r="BWD1" s="159"/>
      <c r="BWE1" s="159"/>
      <c r="BWF1" s="159"/>
      <c r="BWG1" s="159"/>
      <c r="BWH1" s="159"/>
      <c r="BWI1" s="159"/>
      <c r="BWJ1" s="159"/>
      <c r="BWK1" s="159"/>
      <c r="BWL1" s="159"/>
      <c r="BWM1" s="159"/>
      <c r="BWN1" s="159"/>
      <c r="BWO1" s="159"/>
      <c r="BWP1" s="159"/>
      <c r="BWQ1" s="159"/>
      <c r="BWR1" s="159"/>
      <c r="BWS1" s="159"/>
      <c r="BWT1" s="159"/>
      <c r="BWU1" s="159"/>
      <c r="BWV1" s="159"/>
      <c r="BWW1" s="159"/>
      <c r="BWX1" s="159"/>
      <c r="BWY1" s="159"/>
      <c r="BWZ1" s="159"/>
      <c r="BXA1" s="159"/>
      <c r="BXB1" s="159"/>
      <c r="BXC1" s="159"/>
      <c r="BXD1" s="159"/>
      <c r="BXE1" s="159"/>
      <c r="BXF1" s="159"/>
      <c r="BXG1" s="159"/>
      <c r="BXH1" s="159"/>
      <c r="BXI1" s="159"/>
      <c r="BXJ1" s="159"/>
      <c r="BXK1" s="159"/>
      <c r="BXL1" s="159"/>
      <c r="BXM1" s="159"/>
      <c r="BXN1" s="159"/>
      <c r="BXO1" s="159"/>
      <c r="BXP1" s="159"/>
      <c r="BXQ1" s="159"/>
      <c r="BXR1" s="159"/>
      <c r="BXS1" s="159"/>
      <c r="BXT1" s="159"/>
      <c r="BXU1" s="159"/>
      <c r="BXV1" s="159"/>
      <c r="BXW1" s="159"/>
      <c r="BXX1" s="159"/>
      <c r="BXY1" s="159"/>
      <c r="BXZ1" s="159"/>
      <c r="BYA1" s="159"/>
      <c r="BYB1" s="159"/>
      <c r="BYC1" s="159"/>
      <c r="BYD1" s="159"/>
      <c r="BYE1" s="159"/>
      <c r="BYF1" s="159"/>
      <c r="BYG1" s="159"/>
      <c r="BYH1" s="159"/>
      <c r="BYI1" s="159"/>
      <c r="BYJ1" s="159"/>
      <c r="BYK1" s="159"/>
      <c r="BYL1" s="159"/>
      <c r="BYM1" s="159"/>
      <c r="BYN1" s="159"/>
      <c r="BYO1" s="159"/>
      <c r="BYP1" s="159"/>
      <c r="BYQ1" s="159"/>
      <c r="BYR1" s="159"/>
      <c r="BYS1" s="159"/>
      <c r="BYT1" s="159"/>
      <c r="BYU1" s="159"/>
      <c r="BYV1" s="159"/>
      <c r="BYW1" s="159"/>
      <c r="BYX1" s="159"/>
      <c r="BYY1" s="159"/>
      <c r="BYZ1" s="159"/>
      <c r="BZA1" s="159"/>
      <c r="BZB1" s="159"/>
      <c r="BZC1" s="159"/>
      <c r="BZD1" s="159"/>
      <c r="BZE1" s="159"/>
      <c r="BZF1" s="159"/>
      <c r="BZG1" s="159"/>
      <c r="BZH1" s="159"/>
      <c r="BZI1" s="159"/>
      <c r="BZJ1" s="159"/>
      <c r="BZK1" s="159"/>
      <c r="BZL1" s="159"/>
      <c r="BZM1" s="159"/>
      <c r="BZN1" s="159"/>
      <c r="BZO1" s="159"/>
      <c r="BZP1" s="159"/>
      <c r="BZQ1" s="159"/>
      <c r="BZR1" s="159"/>
      <c r="BZS1" s="159"/>
      <c r="BZT1" s="159"/>
      <c r="BZU1" s="159"/>
      <c r="BZV1" s="159"/>
      <c r="BZW1" s="159"/>
      <c r="BZX1" s="159"/>
      <c r="BZY1" s="159"/>
      <c r="BZZ1" s="159"/>
      <c r="CAA1" s="159"/>
      <c r="CAB1" s="159"/>
      <c r="CAC1" s="159"/>
      <c r="CAD1" s="159"/>
      <c r="CAE1" s="159"/>
      <c r="CAF1" s="159"/>
      <c r="CAG1" s="159"/>
      <c r="CAH1" s="159"/>
      <c r="CAI1" s="159"/>
      <c r="CAJ1" s="159"/>
      <c r="CAK1" s="159"/>
      <c r="CAL1" s="159"/>
      <c r="CAM1" s="159"/>
      <c r="CAN1" s="159"/>
      <c r="CAO1" s="159"/>
      <c r="CAP1" s="159"/>
      <c r="CAQ1" s="159"/>
      <c r="CAR1" s="159"/>
      <c r="CAS1" s="159"/>
      <c r="CAT1" s="159"/>
      <c r="CAU1" s="159"/>
      <c r="CAV1" s="159"/>
      <c r="CAW1" s="159"/>
      <c r="CAX1" s="159"/>
      <c r="CAY1" s="159"/>
      <c r="CAZ1" s="159"/>
      <c r="CBA1" s="159"/>
      <c r="CBB1" s="159"/>
      <c r="CBC1" s="159"/>
      <c r="CBD1" s="159"/>
      <c r="CBE1" s="159"/>
      <c r="CBF1" s="159"/>
      <c r="CBG1" s="159"/>
      <c r="CBH1" s="159"/>
      <c r="CBI1" s="159"/>
      <c r="CBJ1" s="159"/>
      <c r="CBK1" s="159"/>
      <c r="CBL1" s="159"/>
      <c r="CBM1" s="159"/>
      <c r="CBN1" s="159"/>
      <c r="CBO1" s="159"/>
      <c r="CBP1" s="159"/>
      <c r="CBQ1" s="159"/>
      <c r="CBR1" s="159"/>
      <c r="CBS1" s="159"/>
      <c r="CBT1" s="159"/>
      <c r="CBU1" s="159"/>
      <c r="CBV1" s="159"/>
      <c r="CBW1" s="159"/>
      <c r="CBX1" s="159"/>
      <c r="CBY1" s="159"/>
      <c r="CBZ1" s="159"/>
      <c r="CCA1" s="159"/>
      <c r="CCB1" s="159"/>
      <c r="CCC1" s="159"/>
      <c r="CCD1" s="159"/>
      <c r="CCE1" s="159"/>
      <c r="CCF1" s="159"/>
      <c r="CCG1" s="159"/>
      <c r="CCH1" s="159"/>
      <c r="CCI1" s="159"/>
      <c r="CCJ1" s="159"/>
      <c r="CCK1" s="159"/>
      <c r="CCL1" s="159"/>
      <c r="CCM1" s="159"/>
      <c r="CCN1" s="159"/>
      <c r="CCO1" s="159"/>
      <c r="CCP1" s="159"/>
      <c r="CCQ1" s="159"/>
      <c r="CCR1" s="159"/>
      <c r="CCS1" s="159"/>
      <c r="CCT1" s="159"/>
      <c r="CCU1" s="159"/>
      <c r="CCV1" s="159"/>
      <c r="CCW1" s="159"/>
      <c r="CCX1" s="159"/>
      <c r="CCY1" s="159"/>
      <c r="CCZ1" s="159"/>
      <c r="CDA1" s="159"/>
      <c r="CDB1" s="159"/>
      <c r="CDC1" s="159"/>
      <c r="CDD1" s="159"/>
      <c r="CDE1" s="159"/>
      <c r="CDF1" s="159"/>
      <c r="CDG1" s="159"/>
      <c r="CDH1" s="159"/>
      <c r="CDI1" s="159"/>
      <c r="CDJ1" s="159"/>
      <c r="CDK1" s="159"/>
      <c r="CDL1" s="159"/>
      <c r="CDM1" s="159"/>
      <c r="CDN1" s="159"/>
      <c r="CDO1" s="159"/>
      <c r="CDP1" s="159"/>
      <c r="CDQ1" s="159"/>
      <c r="CDR1" s="159"/>
      <c r="CDS1" s="159"/>
      <c r="CDT1" s="159"/>
      <c r="CDU1" s="159"/>
      <c r="CDV1" s="159"/>
      <c r="CDW1" s="159"/>
      <c r="CDX1" s="159"/>
      <c r="CDY1" s="159"/>
      <c r="CDZ1" s="159"/>
      <c r="CEA1" s="159"/>
      <c r="CEB1" s="159"/>
      <c r="CEC1" s="159"/>
      <c r="CED1" s="159"/>
      <c r="CEE1" s="159"/>
      <c r="CEF1" s="159"/>
      <c r="CEG1" s="159"/>
      <c r="CEH1" s="159"/>
      <c r="CEI1" s="159"/>
      <c r="CEJ1" s="159"/>
      <c r="CEK1" s="159"/>
      <c r="CEL1" s="159"/>
      <c r="CEM1" s="159"/>
      <c r="CEN1" s="159"/>
      <c r="CEO1" s="159"/>
      <c r="CEP1" s="159"/>
      <c r="CEQ1" s="159"/>
      <c r="CER1" s="159"/>
      <c r="CES1" s="159"/>
      <c r="CET1" s="159"/>
      <c r="CEU1" s="159"/>
      <c r="CEV1" s="159"/>
      <c r="CEW1" s="159"/>
      <c r="CEX1" s="159"/>
      <c r="CEY1" s="159"/>
      <c r="CEZ1" s="159"/>
      <c r="CFA1" s="159"/>
      <c r="CFB1" s="159"/>
      <c r="CFC1" s="159"/>
      <c r="CFD1" s="159"/>
      <c r="CFE1" s="159"/>
      <c r="CFF1" s="159"/>
      <c r="CFG1" s="159"/>
      <c r="CFH1" s="159"/>
      <c r="CFI1" s="159"/>
      <c r="CFJ1" s="159"/>
      <c r="CFK1" s="159"/>
      <c r="CFL1" s="159"/>
      <c r="CFM1" s="159"/>
      <c r="CFN1" s="159"/>
      <c r="CFO1" s="159"/>
      <c r="CFP1" s="159"/>
      <c r="CFQ1" s="159"/>
      <c r="CFR1" s="159"/>
      <c r="CFS1" s="159"/>
      <c r="CFT1" s="159"/>
      <c r="CFU1" s="159"/>
      <c r="CFV1" s="159"/>
      <c r="CFW1" s="159"/>
      <c r="CFX1" s="159"/>
      <c r="CFY1" s="159"/>
      <c r="CFZ1" s="159"/>
      <c r="CGA1" s="159"/>
      <c r="CGB1" s="159"/>
      <c r="CGC1" s="159"/>
      <c r="CGD1" s="159"/>
      <c r="CGE1" s="159"/>
      <c r="CGF1" s="159"/>
      <c r="CGG1" s="159"/>
      <c r="CGH1" s="159"/>
      <c r="CGI1" s="159"/>
      <c r="CGJ1" s="159"/>
      <c r="CGK1" s="159"/>
      <c r="CGL1" s="159"/>
      <c r="CGM1" s="159"/>
      <c r="CGN1" s="159"/>
      <c r="CGO1" s="159"/>
      <c r="CGP1" s="159"/>
      <c r="CGQ1" s="159"/>
      <c r="CGR1" s="159"/>
      <c r="CGS1" s="159"/>
      <c r="CGT1" s="159"/>
      <c r="CGU1" s="159"/>
      <c r="CGV1" s="159"/>
      <c r="CGW1" s="159"/>
      <c r="CGX1" s="159"/>
      <c r="CGY1" s="159"/>
      <c r="CGZ1" s="159"/>
      <c r="CHA1" s="159"/>
      <c r="CHB1" s="159"/>
      <c r="CHC1" s="159"/>
      <c r="CHD1" s="159"/>
      <c r="CHE1" s="159"/>
      <c r="CHF1" s="159"/>
      <c r="CHG1" s="159"/>
      <c r="CHH1" s="159"/>
      <c r="CHI1" s="159"/>
      <c r="CHJ1" s="159"/>
      <c r="CHK1" s="159"/>
      <c r="CHL1" s="159"/>
      <c r="CHM1" s="159"/>
      <c r="CHN1" s="159"/>
      <c r="CHO1" s="159"/>
      <c r="CHP1" s="159"/>
      <c r="CHQ1" s="159"/>
      <c r="CHR1" s="159"/>
      <c r="CHS1" s="159"/>
      <c r="CHT1" s="159"/>
      <c r="CHU1" s="159"/>
      <c r="CHV1" s="159"/>
      <c r="CHW1" s="159"/>
      <c r="CHX1" s="159"/>
      <c r="CHY1" s="159"/>
      <c r="CHZ1" s="159"/>
      <c r="CIA1" s="159"/>
      <c r="CIB1" s="159"/>
      <c r="CIC1" s="159"/>
      <c r="CID1" s="159"/>
      <c r="CIE1" s="159"/>
      <c r="CIF1" s="159"/>
      <c r="CIG1" s="159"/>
      <c r="CIH1" s="159"/>
      <c r="CII1" s="159"/>
      <c r="CIJ1" s="159"/>
      <c r="CIK1" s="159"/>
      <c r="CIL1" s="159"/>
      <c r="CIM1" s="159"/>
      <c r="CIN1" s="159"/>
      <c r="CIO1" s="159"/>
      <c r="CIP1" s="159"/>
      <c r="CIQ1" s="159"/>
      <c r="CIR1" s="159"/>
      <c r="CIS1" s="159"/>
      <c r="CIT1" s="159"/>
      <c r="CIU1" s="159"/>
      <c r="CIV1" s="159"/>
      <c r="CIW1" s="159"/>
      <c r="CIX1" s="159"/>
      <c r="CIY1" s="159"/>
      <c r="CIZ1" s="159"/>
      <c r="CJA1" s="159"/>
      <c r="CJB1" s="159"/>
      <c r="CJC1" s="159"/>
      <c r="CJD1" s="159"/>
      <c r="CJE1" s="159"/>
      <c r="CJF1" s="159"/>
      <c r="CJG1" s="159"/>
      <c r="CJH1" s="159"/>
      <c r="CJI1" s="159"/>
      <c r="CJJ1" s="159"/>
      <c r="CJK1" s="159"/>
      <c r="CJL1" s="159"/>
      <c r="CJM1" s="159"/>
      <c r="CJN1" s="159"/>
      <c r="CJO1" s="159"/>
      <c r="CJP1" s="159"/>
      <c r="CJQ1" s="159"/>
      <c r="CJR1" s="159"/>
      <c r="CJS1" s="159"/>
      <c r="CJT1" s="159"/>
      <c r="CJU1" s="159"/>
      <c r="CJV1" s="159"/>
      <c r="CJW1" s="159"/>
      <c r="CJX1" s="159"/>
      <c r="CJY1" s="159"/>
      <c r="CJZ1" s="159"/>
      <c r="CKA1" s="159"/>
      <c r="CKB1" s="159"/>
      <c r="CKC1" s="159"/>
      <c r="CKD1" s="159"/>
      <c r="CKE1" s="159"/>
      <c r="CKF1" s="159"/>
      <c r="CKG1" s="159"/>
      <c r="CKH1" s="159"/>
      <c r="CKI1" s="159"/>
      <c r="CKJ1" s="159"/>
      <c r="CKK1" s="159"/>
      <c r="CKL1" s="159"/>
      <c r="CKM1" s="159"/>
      <c r="CKN1" s="159"/>
      <c r="CKO1" s="159"/>
      <c r="CKP1" s="159"/>
      <c r="CKQ1" s="159"/>
      <c r="CKR1" s="159"/>
      <c r="CKS1" s="159"/>
      <c r="CKT1" s="159"/>
      <c r="CKU1" s="159"/>
      <c r="CKV1" s="159"/>
      <c r="CKW1" s="159"/>
      <c r="CKX1" s="159"/>
      <c r="CKY1" s="159"/>
      <c r="CKZ1" s="159"/>
      <c r="CLA1" s="159"/>
      <c r="CLB1" s="159"/>
      <c r="CLC1" s="159"/>
      <c r="CLD1" s="159"/>
      <c r="CLE1" s="159"/>
      <c r="CLF1" s="159"/>
      <c r="CLG1" s="159"/>
      <c r="CLH1" s="159"/>
      <c r="CLI1" s="159"/>
      <c r="CLJ1" s="159"/>
      <c r="CLK1" s="159"/>
      <c r="CLL1" s="159"/>
      <c r="CLM1" s="159"/>
      <c r="CLN1" s="159"/>
      <c r="CLO1" s="159"/>
      <c r="CLP1" s="159"/>
      <c r="CLQ1" s="159"/>
      <c r="CLR1" s="159"/>
      <c r="CLS1" s="159"/>
      <c r="CLT1" s="159"/>
      <c r="CLU1" s="159"/>
      <c r="CLV1" s="159"/>
      <c r="CLW1" s="159"/>
      <c r="CLX1" s="159"/>
      <c r="CLY1" s="159"/>
      <c r="CLZ1" s="159"/>
      <c r="CMA1" s="159"/>
      <c r="CMB1" s="159"/>
      <c r="CMC1" s="159"/>
      <c r="CMD1" s="159"/>
      <c r="CME1" s="159"/>
      <c r="CMF1" s="159"/>
      <c r="CMG1" s="159"/>
      <c r="CMH1" s="159"/>
      <c r="CMI1" s="159"/>
      <c r="CMJ1" s="159"/>
      <c r="CMK1" s="159"/>
      <c r="CML1" s="159"/>
      <c r="CMM1" s="159"/>
      <c r="CMN1" s="159"/>
      <c r="CMO1" s="159"/>
      <c r="CMP1" s="159"/>
      <c r="CMQ1" s="159"/>
      <c r="CMR1" s="159"/>
      <c r="CMS1" s="159"/>
      <c r="CMT1" s="159"/>
      <c r="CMU1" s="159"/>
      <c r="CMV1" s="159"/>
      <c r="CMW1" s="159"/>
      <c r="CMX1" s="159"/>
      <c r="CMY1" s="159"/>
      <c r="CMZ1" s="159"/>
      <c r="CNA1" s="159"/>
      <c r="CNB1" s="159"/>
      <c r="CNC1" s="159"/>
      <c r="CND1" s="159"/>
      <c r="CNE1" s="159"/>
      <c r="CNF1" s="159"/>
      <c r="CNG1" s="159"/>
      <c r="CNH1" s="159"/>
      <c r="CNI1" s="159"/>
      <c r="CNJ1" s="159"/>
      <c r="CNK1" s="159"/>
      <c r="CNL1" s="159"/>
      <c r="CNM1" s="159"/>
      <c r="CNN1" s="159"/>
      <c r="CNO1" s="159"/>
      <c r="CNP1" s="159"/>
      <c r="CNQ1" s="159"/>
      <c r="CNR1" s="159"/>
      <c r="CNS1" s="159"/>
      <c r="CNT1" s="159"/>
      <c r="CNU1" s="159"/>
      <c r="CNV1" s="159"/>
      <c r="CNW1" s="159"/>
      <c r="CNX1" s="159"/>
      <c r="CNY1" s="159"/>
      <c r="CNZ1" s="159"/>
      <c r="COA1" s="159"/>
      <c r="COB1" s="159"/>
      <c r="COC1" s="159"/>
      <c r="COD1" s="159"/>
      <c r="COE1" s="159"/>
      <c r="COF1" s="159"/>
      <c r="COG1" s="159"/>
      <c r="COH1" s="159"/>
      <c r="COI1" s="159"/>
      <c r="COJ1" s="159"/>
      <c r="COK1" s="159"/>
      <c r="COL1" s="159"/>
      <c r="COM1" s="159"/>
      <c r="CON1" s="159"/>
      <c r="COO1" s="159"/>
      <c r="COP1" s="159"/>
      <c r="COQ1" s="159"/>
      <c r="COR1" s="159"/>
      <c r="COS1" s="159"/>
      <c r="COT1" s="159"/>
      <c r="COU1" s="159"/>
      <c r="COV1" s="159"/>
      <c r="COW1" s="159"/>
      <c r="COX1" s="159"/>
      <c r="COY1" s="159"/>
      <c r="COZ1" s="159"/>
      <c r="CPA1" s="159"/>
      <c r="CPB1" s="159"/>
      <c r="CPC1" s="159"/>
      <c r="CPD1" s="159"/>
      <c r="CPE1" s="159"/>
      <c r="CPF1" s="159"/>
      <c r="CPG1" s="159"/>
      <c r="CPH1" s="159"/>
      <c r="CPI1" s="159"/>
      <c r="CPJ1" s="159"/>
      <c r="CPK1" s="159"/>
      <c r="CPL1" s="159"/>
      <c r="CPM1" s="159"/>
      <c r="CPN1" s="159"/>
      <c r="CPO1" s="159"/>
      <c r="CPP1" s="159"/>
      <c r="CPQ1" s="159"/>
      <c r="CPR1" s="159"/>
      <c r="CPS1" s="159"/>
      <c r="CPT1" s="159"/>
      <c r="CPU1" s="159"/>
      <c r="CPV1" s="159"/>
      <c r="CPW1" s="159"/>
      <c r="CPX1" s="159"/>
      <c r="CPY1" s="159"/>
      <c r="CPZ1" s="159"/>
      <c r="CQA1" s="159"/>
      <c r="CQB1" s="159"/>
      <c r="CQC1" s="159"/>
      <c r="CQD1" s="159"/>
      <c r="CQE1" s="159"/>
      <c r="CQF1" s="159"/>
      <c r="CQG1" s="159"/>
      <c r="CQH1" s="159"/>
      <c r="CQI1" s="159"/>
      <c r="CQJ1" s="159"/>
      <c r="CQK1" s="159"/>
      <c r="CQL1" s="159"/>
      <c r="CQM1" s="159"/>
      <c r="CQN1" s="159"/>
      <c r="CQO1" s="159"/>
      <c r="CQP1" s="159"/>
      <c r="CQQ1" s="159"/>
      <c r="CQR1" s="159"/>
      <c r="CQS1" s="159"/>
      <c r="CQT1" s="159"/>
      <c r="CQU1" s="159"/>
      <c r="CQV1" s="159"/>
      <c r="CQW1" s="159"/>
      <c r="CQX1" s="159"/>
      <c r="CQY1" s="159"/>
      <c r="CQZ1" s="159"/>
      <c r="CRA1" s="159"/>
      <c r="CRB1" s="159"/>
      <c r="CRC1" s="159"/>
      <c r="CRD1" s="159"/>
      <c r="CRE1" s="159"/>
      <c r="CRF1" s="159"/>
      <c r="CRG1" s="159"/>
      <c r="CRH1" s="159"/>
      <c r="CRI1" s="159"/>
      <c r="CRJ1" s="159"/>
      <c r="CRK1" s="159"/>
      <c r="CRL1" s="159"/>
      <c r="CRM1" s="159"/>
      <c r="CRN1" s="159"/>
      <c r="CRO1" s="159"/>
      <c r="CRP1" s="159"/>
      <c r="CRQ1" s="159"/>
      <c r="CRR1" s="159"/>
      <c r="CRS1" s="159"/>
      <c r="CRT1" s="159"/>
      <c r="CRU1" s="159"/>
      <c r="CRV1" s="159"/>
      <c r="CRW1" s="159"/>
      <c r="CRX1" s="159"/>
      <c r="CRY1" s="159"/>
      <c r="CRZ1" s="159"/>
      <c r="CSA1" s="159"/>
      <c r="CSB1" s="159"/>
      <c r="CSC1" s="159"/>
      <c r="CSD1" s="159"/>
      <c r="CSE1" s="159"/>
      <c r="CSF1" s="159"/>
      <c r="CSG1" s="159"/>
      <c r="CSH1" s="159"/>
      <c r="CSI1" s="159"/>
      <c r="CSJ1" s="159"/>
      <c r="CSK1" s="159"/>
      <c r="CSL1" s="159"/>
      <c r="CSM1" s="159"/>
      <c r="CSN1" s="159"/>
      <c r="CSO1" s="159"/>
      <c r="CSP1" s="159"/>
      <c r="CSQ1" s="159"/>
      <c r="CSR1" s="159"/>
      <c r="CSS1" s="159"/>
      <c r="CST1" s="159"/>
      <c r="CSU1" s="159"/>
      <c r="CSV1" s="159"/>
      <c r="CSW1" s="159"/>
      <c r="CSX1" s="159"/>
      <c r="CSY1" s="159"/>
      <c r="CSZ1" s="159"/>
      <c r="CTA1" s="159"/>
      <c r="CTB1" s="159"/>
      <c r="CTC1" s="159"/>
      <c r="CTD1" s="159"/>
      <c r="CTE1" s="159"/>
      <c r="CTF1" s="159"/>
      <c r="CTG1" s="159"/>
      <c r="CTH1" s="159"/>
      <c r="CTI1" s="159"/>
      <c r="CTJ1" s="159"/>
      <c r="CTK1" s="159"/>
      <c r="CTL1" s="159"/>
      <c r="CTM1" s="159"/>
      <c r="CTN1" s="159"/>
      <c r="CTO1" s="159"/>
      <c r="CTP1" s="159"/>
      <c r="CTQ1" s="159"/>
      <c r="CTR1" s="159"/>
      <c r="CTS1" s="159"/>
      <c r="CTT1" s="159"/>
      <c r="CTU1" s="159"/>
      <c r="CTV1" s="159"/>
      <c r="CTW1" s="159"/>
      <c r="CTX1" s="159"/>
      <c r="CTY1" s="159"/>
      <c r="CTZ1" s="159"/>
      <c r="CUA1" s="159"/>
      <c r="CUB1" s="159"/>
      <c r="CUC1" s="159"/>
      <c r="CUD1" s="159"/>
      <c r="CUE1" s="159"/>
      <c r="CUF1" s="159"/>
      <c r="CUG1" s="159"/>
      <c r="CUH1" s="159"/>
      <c r="CUI1" s="159"/>
      <c r="CUJ1" s="159"/>
      <c r="CUK1" s="159"/>
      <c r="CUL1" s="159"/>
      <c r="CUM1" s="159"/>
      <c r="CUN1" s="159"/>
      <c r="CUO1" s="159"/>
      <c r="CUP1" s="159"/>
      <c r="CUQ1" s="159"/>
      <c r="CUR1" s="159"/>
      <c r="CUS1" s="159"/>
      <c r="CUT1" s="159"/>
      <c r="CUU1" s="159"/>
      <c r="CUV1" s="159"/>
      <c r="CUW1" s="159"/>
      <c r="CUX1" s="159"/>
      <c r="CUY1" s="159"/>
      <c r="CUZ1" s="159"/>
      <c r="CVA1" s="159"/>
      <c r="CVB1" s="159"/>
      <c r="CVC1" s="159"/>
      <c r="CVD1" s="159"/>
      <c r="CVE1" s="159"/>
      <c r="CVF1" s="159"/>
      <c r="CVG1" s="159"/>
      <c r="CVH1" s="159"/>
      <c r="CVI1" s="159"/>
      <c r="CVJ1" s="159"/>
      <c r="CVK1" s="159"/>
      <c r="CVL1" s="159"/>
      <c r="CVM1" s="159"/>
      <c r="CVN1" s="159"/>
      <c r="CVO1" s="159"/>
      <c r="CVP1" s="159"/>
      <c r="CVQ1" s="159"/>
      <c r="CVR1" s="159"/>
      <c r="CVS1" s="159"/>
      <c r="CVT1" s="159"/>
      <c r="CVU1" s="159"/>
      <c r="CVV1" s="159"/>
      <c r="CVW1" s="159"/>
      <c r="CVX1" s="159"/>
      <c r="CVY1" s="159"/>
      <c r="CVZ1" s="159"/>
      <c r="CWA1" s="159"/>
      <c r="CWB1" s="159"/>
      <c r="CWC1" s="159"/>
      <c r="CWD1" s="159"/>
      <c r="CWE1" s="159"/>
      <c r="CWF1" s="159"/>
      <c r="CWG1" s="159"/>
      <c r="CWH1" s="159"/>
      <c r="CWI1" s="159"/>
      <c r="CWJ1" s="159"/>
      <c r="CWK1" s="159"/>
      <c r="CWL1" s="159"/>
      <c r="CWM1" s="159"/>
      <c r="CWN1" s="159"/>
      <c r="CWO1" s="159"/>
      <c r="CWP1" s="159"/>
      <c r="CWQ1" s="159"/>
      <c r="CWR1" s="159"/>
      <c r="CWS1" s="159"/>
      <c r="CWT1" s="159"/>
      <c r="CWU1" s="159"/>
      <c r="CWV1" s="159"/>
      <c r="CWW1" s="159"/>
      <c r="CWX1" s="159"/>
      <c r="CWY1" s="159"/>
      <c r="CWZ1" s="159"/>
      <c r="CXA1" s="159"/>
      <c r="CXB1" s="159"/>
      <c r="CXC1" s="159"/>
      <c r="CXD1" s="159"/>
      <c r="CXE1" s="159"/>
      <c r="CXF1" s="159"/>
      <c r="CXG1" s="159"/>
      <c r="CXH1" s="159"/>
      <c r="CXI1" s="159"/>
      <c r="CXJ1" s="159"/>
      <c r="CXK1" s="159"/>
      <c r="CXL1" s="159"/>
      <c r="CXM1" s="159"/>
      <c r="CXN1" s="159"/>
      <c r="CXO1" s="159"/>
      <c r="CXP1" s="159"/>
      <c r="CXQ1" s="159"/>
      <c r="CXR1" s="159"/>
      <c r="CXS1" s="159"/>
      <c r="CXT1" s="159"/>
      <c r="CXU1" s="159"/>
      <c r="CXV1" s="159"/>
      <c r="CXW1" s="159"/>
      <c r="CXX1" s="159"/>
      <c r="CXY1" s="159"/>
      <c r="CXZ1" s="159"/>
      <c r="CYA1" s="159"/>
      <c r="CYB1" s="159"/>
      <c r="CYC1" s="159"/>
      <c r="CYD1" s="159"/>
      <c r="CYE1" s="159"/>
      <c r="CYF1" s="159"/>
      <c r="CYG1" s="159"/>
      <c r="CYH1" s="159"/>
      <c r="CYI1" s="159"/>
      <c r="CYJ1" s="159"/>
      <c r="CYK1" s="159"/>
      <c r="CYL1" s="159"/>
      <c r="CYM1" s="159"/>
      <c r="CYN1" s="159"/>
      <c r="CYO1" s="159"/>
      <c r="CYP1" s="159"/>
      <c r="CYQ1" s="159"/>
      <c r="CYR1" s="159"/>
      <c r="CYS1" s="159"/>
      <c r="CYT1" s="159"/>
      <c r="CYU1" s="159"/>
      <c r="CYV1" s="159"/>
      <c r="CYW1" s="159"/>
      <c r="CYX1" s="159"/>
      <c r="CYY1" s="159"/>
      <c r="CYZ1" s="159"/>
      <c r="CZA1" s="159"/>
      <c r="CZB1" s="159"/>
      <c r="CZC1" s="159"/>
      <c r="CZD1" s="159"/>
      <c r="CZE1" s="159"/>
      <c r="CZF1" s="159"/>
      <c r="CZG1" s="159"/>
      <c r="CZH1" s="159"/>
      <c r="CZI1" s="159"/>
      <c r="CZJ1" s="159"/>
      <c r="CZK1" s="159"/>
      <c r="CZL1" s="159"/>
      <c r="CZM1" s="159"/>
      <c r="CZN1" s="159"/>
      <c r="CZO1" s="159"/>
      <c r="CZP1" s="159"/>
      <c r="CZQ1" s="159"/>
      <c r="CZR1" s="159"/>
      <c r="CZS1" s="159"/>
      <c r="CZT1" s="159"/>
      <c r="CZU1" s="159"/>
      <c r="CZV1" s="159"/>
      <c r="CZW1" s="159"/>
      <c r="CZX1" s="159"/>
      <c r="CZY1" s="159"/>
      <c r="CZZ1" s="159"/>
      <c r="DAA1" s="159"/>
      <c r="DAB1" s="159"/>
      <c r="DAC1" s="159"/>
      <c r="DAD1" s="159"/>
      <c r="DAE1" s="159"/>
      <c r="DAF1" s="159"/>
      <c r="DAG1" s="159"/>
      <c r="DAH1" s="159"/>
      <c r="DAI1" s="159"/>
      <c r="DAJ1" s="159"/>
      <c r="DAK1" s="159"/>
      <c r="DAL1" s="159"/>
      <c r="DAM1" s="159"/>
      <c r="DAN1" s="159"/>
      <c r="DAO1" s="159"/>
      <c r="DAP1" s="159"/>
      <c r="DAQ1" s="159"/>
      <c r="DAR1" s="159"/>
      <c r="DAS1" s="159"/>
      <c r="DAT1" s="159"/>
      <c r="DAU1" s="159"/>
      <c r="DAV1" s="159"/>
      <c r="DAW1" s="159"/>
      <c r="DAX1" s="159"/>
      <c r="DAY1" s="159"/>
      <c r="DAZ1" s="159"/>
      <c r="DBA1" s="159"/>
      <c r="DBB1" s="159"/>
      <c r="DBC1" s="159"/>
      <c r="DBD1" s="159"/>
      <c r="DBE1" s="159"/>
      <c r="DBF1" s="159"/>
      <c r="DBG1" s="159"/>
      <c r="DBH1" s="159"/>
      <c r="DBI1" s="159"/>
      <c r="DBJ1" s="159"/>
      <c r="DBK1" s="159"/>
      <c r="DBL1" s="159"/>
      <c r="DBM1" s="159"/>
      <c r="DBN1" s="159"/>
      <c r="DBO1" s="159"/>
      <c r="DBP1" s="159"/>
      <c r="DBQ1" s="159"/>
      <c r="DBR1" s="159"/>
      <c r="DBS1" s="159"/>
      <c r="DBT1" s="159"/>
      <c r="DBU1" s="159"/>
      <c r="DBV1" s="159"/>
      <c r="DBW1" s="159"/>
      <c r="DBX1" s="159"/>
      <c r="DBY1" s="159"/>
      <c r="DBZ1" s="159"/>
      <c r="DCA1" s="159"/>
      <c r="DCB1" s="159"/>
      <c r="DCC1" s="159"/>
      <c r="DCD1" s="159"/>
      <c r="DCE1" s="159"/>
      <c r="DCF1" s="159"/>
      <c r="DCG1" s="159"/>
      <c r="DCH1" s="159"/>
      <c r="DCI1" s="159"/>
      <c r="DCJ1" s="159"/>
      <c r="DCK1" s="159"/>
      <c r="DCL1" s="159"/>
      <c r="DCM1" s="159"/>
      <c r="DCN1" s="159"/>
      <c r="DCO1" s="159"/>
      <c r="DCP1" s="159"/>
      <c r="DCQ1" s="159"/>
      <c r="DCR1" s="159"/>
      <c r="DCS1" s="159"/>
      <c r="DCT1" s="159"/>
      <c r="DCU1" s="159"/>
      <c r="DCV1" s="159"/>
      <c r="DCW1" s="159"/>
      <c r="DCX1" s="159"/>
      <c r="DCY1" s="159"/>
      <c r="DCZ1" s="159"/>
      <c r="DDA1" s="159"/>
      <c r="DDB1" s="159"/>
      <c r="DDC1" s="159"/>
      <c r="DDD1" s="159"/>
      <c r="DDE1" s="159"/>
      <c r="DDF1" s="159"/>
      <c r="DDG1" s="159"/>
      <c r="DDH1" s="159"/>
      <c r="DDI1" s="159"/>
      <c r="DDJ1" s="159"/>
      <c r="DDK1" s="159"/>
      <c r="DDL1" s="159"/>
      <c r="DDM1" s="159"/>
      <c r="DDN1" s="159"/>
      <c r="DDO1" s="159"/>
      <c r="DDP1" s="159"/>
      <c r="DDQ1" s="159"/>
      <c r="DDR1" s="159"/>
      <c r="DDS1" s="159"/>
      <c r="DDT1" s="159"/>
      <c r="DDU1" s="159"/>
      <c r="DDV1" s="159"/>
      <c r="DDW1" s="159"/>
      <c r="DDX1" s="159"/>
      <c r="DDY1" s="159"/>
      <c r="DDZ1" s="159"/>
      <c r="DEA1" s="159"/>
      <c r="DEB1" s="159"/>
      <c r="DEC1" s="159"/>
      <c r="DED1" s="159"/>
      <c r="DEE1" s="159"/>
      <c r="DEF1" s="159"/>
      <c r="DEG1" s="159"/>
      <c r="DEH1" s="159"/>
      <c r="DEI1" s="159"/>
      <c r="DEJ1" s="159"/>
      <c r="DEK1" s="159"/>
      <c r="DEL1" s="159"/>
      <c r="DEM1" s="159"/>
      <c r="DEN1" s="159"/>
      <c r="DEO1" s="159"/>
      <c r="DEP1" s="159"/>
      <c r="DEQ1" s="159"/>
      <c r="DER1" s="159"/>
      <c r="DES1" s="159"/>
      <c r="DET1" s="159"/>
      <c r="DEU1" s="159"/>
      <c r="DEV1" s="159"/>
      <c r="DEW1" s="159"/>
      <c r="DEX1" s="159"/>
      <c r="DEY1" s="159"/>
      <c r="DEZ1" s="159"/>
      <c r="DFA1" s="159"/>
      <c r="DFB1" s="159"/>
      <c r="DFC1" s="159"/>
      <c r="DFD1" s="159"/>
      <c r="DFE1" s="159"/>
      <c r="DFF1" s="159"/>
      <c r="DFG1" s="159"/>
      <c r="DFH1" s="159"/>
      <c r="DFI1" s="159"/>
      <c r="DFJ1" s="159"/>
      <c r="DFK1" s="159"/>
      <c r="DFL1" s="159"/>
      <c r="DFM1" s="159"/>
      <c r="DFN1" s="159"/>
      <c r="DFO1" s="159"/>
      <c r="DFP1" s="159"/>
      <c r="DFQ1" s="159"/>
      <c r="DFR1" s="159"/>
      <c r="DFS1" s="159"/>
      <c r="DFT1" s="159"/>
      <c r="DFU1" s="159"/>
      <c r="DFV1" s="159"/>
      <c r="DFW1" s="159"/>
      <c r="DFX1" s="159"/>
      <c r="DFY1" s="159"/>
      <c r="DFZ1" s="159"/>
      <c r="DGA1" s="159"/>
      <c r="DGB1" s="159"/>
      <c r="DGC1" s="159"/>
      <c r="DGD1" s="159"/>
      <c r="DGE1" s="159"/>
      <c r="DGF1" s="159"/>
      <c r="DGG1" s="159"/>
      <c r="DGH1" s="159"/>
      <c r="DGI1" s="159"/>
      <c r="DGJ1" s="159"/>
      <c r="DGK1" s="159"/>
      <c r="DGL1" s="159"/>
      <c r="DGM1" s="159"/>
      <c r="DGN1" s="159"/>
      <c r="DGO1" s="159"/>
      <c r="DGP1" s="159"/>
      <c r="DGQ1" s="159"/>
      <c r="DGR1" s="159"/>
      <c r="DGS1" s="159"/>
      <c r="DGT1" s="159"/>
      <c r="DGU1" s="159"/>
      <c r="DGV1" s="159"/>
      <c r="DGW1" s="159"/>
      <c r="DGX1" s="159"/>
      <c r="DGY1" s="159"/>
      <c r="DGZ1" s="159"/>
      <c r="DHA1" s="159"/>
      <c r="DHB1" s="159"/>
      <c r="DHC1" s="159"/>
      <c r="DHD1" s="159"/>
      <c r="DHE1" s="159"/>
      <c r="DHF1" s="159"/>
      <c r="DHG1" s="159"/>
      <c r="DHH1" s="159"/>
      <c r="DHI1" s="159"/>
      <c r="DHJ1" s="159"/>
      <c r="DHK1" s="159"/>
      <c r="DHL1" s="159"/>
      <c r="DHM1" s="159"/>
      <c r="DHN1" s="159"/>
      <c r="DHO1" s="159"/>
      <c r="DHP1" s="159"/>
      <c r="DHQ1" s="159"/>
      <c r="DHR1" s="159"/>
      <c r="DHS1" s="159"/>
      <c r="DHT1" s="159"/>
      <c r="DHU1" s="159"/>
      <c r="DHV1" s="159"/>
      <c r="DHW1" s="159"/>
      <c r="DHX1" s="159"/>
      <c r="DHY1" s="159"/>
      <c r="DHZ1" s="159"/>
      <c r="DIA1" s="159"/>
      <c r="DIB1" s="159"/>
      <c r="DIC1" s="159"/>
      <c r="DID1" s="159"/>
      <c r="DIE1" s="159"/>
      <c r="DIF1" s="159"/>
      <c r="DIG1" s="159"/>
      <c r="DIH1" s="159"/>
      <c r="DII1" s="159"/>
      <c r="DIJ1" s="159"/>
      <c r="DIK1" s="159"/>
      <c r="DIL1" s="159"/>
      <c r="DIM1" s="159"/>
      <c r="DIN1" s="159"/>
      <c r="DIO1" s="159"/>
      <c r="DIP1" s="159"/>
      <c r="DIQ1" s="159"/>
      <c r="DIR1" s="159"/>
      <c r="DIS1" s="159"/>
      <c r="DIT1" s="159"/>
      <c r="DIU1" s="159"/>
      <c r="DIV1" s="159"/>
      <c r="DIW1" s="159"/>
      <c r="DIX1" s="159"/>
      <c r="DIY1" s="159"/>
      <c r="DIZ1" s="159"/>
      <c r="DJA1" s="159"/>
      <c r="DJB1" s="159"/>
      <c r="DJC1" s="159"/>
      <c r="DJD1" s="159"/>
      <c r="DJE1" s="159"/>
      <c r="DJF1" s="159"/>
      <c r="DJG1" s="159"/>
      <c r="DJH1" s="159"/>
      <c r="DJI1" s="159"/>
      <c r="DJJ1" s="159"/>
      <c r="DJK1" s="159"/>
      <c r="DJL1" s="159"/>
      <c r="DJM1" s="159"/>
      <c r="DJN1" s="159"/>
      <c r="DJO1" s="159"/>
      <c r="DJP1" s="159"/>
      <c r="DJQ1" s="159"/>
      <c r="DJR1" s="159"/>
      <c r="DJS1" s="159"/>
      <c r="DJT1" s="159"/>
      <c r="DJU1" s="159"/>
      <c r="DJV1" s="159"/>
      <c r="DJW1" s="159"/>
      <c r="DJX1" s="159"/>
      <c r="DJY1" s="159"/>
      <c r="DJZ1" s="159"/>
      <c r="DKA1" s="159"/>
      <c r="DKB1" s="159"/>
      <c r="DKC1" s="159"/>
      <c r="DKD1" s="159"/>
      <c r="DKE1" s="159"/>
      <c r="DKF1" s="159"/>
      <c r="DKG1" s="159"/>
      <c r="DKH1" s="159"/>
      <c r="DKI1" s="159"/>
      <c r="DKJ1" s="159"/>
      <c r="DKK1" s="159"/>
      <c r="DKL1" s="159"/>
      <c r="DKM1" s="159"/>
      <c r="DKN1" s="159"/>
      <c r="DKO1" s="159"/>
      <c r="DKP1" s="159"/>
      <c r="DKQ1" s="159"/>
      <c r="DKR1" s="159"/>
      <c r="DKS1" s="159"/>
      <c r="DKT1" s="159"/>
      <c r="DKU1" s="159"/>
      <c r="DKV1" s="159"/>
      <c r="DKW1" s="159"/>
      <c r="DKX1" s="159"/>
      <c r="DKY1" s="159"/>
      <c r="DKZ1" s="159"/>
      <c r="DLA1" s="159"/>
      <c r="DLB1" s="159"/>
      <c r="DLC1" s="159"/>
      <c r="DLD1" s="159"/>
      <c r="DLE1" s="159"/>
      <c r="DLF1" s="159"/>
      <c r="DLG1" s="159"/>
      <c r="DLH1" s="159"/>
      <c r="DLI1" s="159"/>
      <c r="DLJ1" s="159"/>
      <c r="DLK1" s="159"/>
      <c r="DLL1" s="159"/>
      <c r="DLM1" s="159"/>
      <c r="DLN1" s="159"/>
      <c r="DLO1" s="159"/>
      <c r="DLP1" s="159"/>
      <c r="DLQ1" s="159"/>
      <c r="DLR1" s="159"/>
      <c r="DLS1" s="159"/>
      <c r="DLT1" s="159"/>
      <c r="DLU1" s="159"/>
      <c r="DLV1" s="159"/>
      <c r="DLW1" s="159"/>
      <c r="DLX1" s="159"/>
      <c r="DLY1" s="159"/>
      <c r="DLZ1" s="159"/>
      <c r="DMA1" s="159"/>
      <c r="DMB1" s="159"/>
      <c r="DMC1" s="159"/>
      <c r="DMD1" s="159"/>
      <c r="DME1" s="159"/>
      <c r="DMF1" s="159"/>
      <c r="DMG1" s="159"/>
      <c r="DMH1" s="159"/>
      <c r="DMI1" s="159"/>
      <c r="DMJ1" s="159"/>
      <c r="DMK1" s="159"/>
      <c r="DML1" s="159"/>
      <c r="DMM1" s="159"/>
      <c r="DMN1" s="159"/>
      <c r="DMO1" s="159"/>
      <c r="DMP1" s="159"/>
      <c r="DMQ1" s="159"/>
      <c r="DMR1" s="159"/>
      <c r="DMS1" s="159"/>
      <c r="DMT1" s="159"/>
      <c r="DMU1" s="159"/>
      <c r="DMV1" s="159"/>
      <c r="DMW1" s="159"/>
      <c r="DMX1" s="159"/>
      <c r="DMY1" s="159"/>
      <c r="DMZ1" s="159"/>
      <c r="DNA1" s="159"/>
      <c r="DNB1" s="159"/>
      <c r="DNC1" s="159"/>
      <c r="DND1" s="159"/>
      <c r="DNE1" s="159"/>
      <c r="DNF1" s="159"/>
      <c r="DNG1" s="159"/>
      <c r="DNH1" s="159"/>
      <c r="DNI1" s="159"/>
      <c r="DNJ1" s="159"/>
      <c r="DNK1" s="159"/>
      <c r="DNL1" s="159"/>
      <c r="DNM1" s="159"/>
      <c r="DNN1" s="159"/>
      <c r="DNO1" s="159"/>
      <c r="DNP1" s="159"/>
      <c r="DNQ1" s="159"/>
      <c r="DNR1" s="159"/>
      <c r="DNS1" s="159"/>
      <c r="DNT1" s="159"/>
      <c r="DNU1" s="159"/>
      <c r="DNV1" s="159"/>
      <c r="DNW1" s="159"/>
      <c r="DNX1" s="159"/>
      <c r="DNY1" s="159"/>
      <c r="DNZ1" s="159"/>
      <c r="DOA1" s="159"/>
      <c r="DOB1" s="159"/>
      <c r="DOC1" s="159"/>
      <c r="DOD1" s="159"/>
      <c r="DOE1" s="159"/>
      <c r="DOF1" s="159"/>
      <c r="DOG1" s="159"/>
      <c r="DOH1" s="159"/>
      <c r="DOI1" s="159"/>
      <c r="DOJ1" s="159"/>
      <c r="DOK1" s="159"/>
      <c r="DOL1" s="159"/>
      <c r="DOM1" s="159"/>
      <c r="DON1" s="159"/>
      <c r="DOO1" s="159"/>
      <c r="DOP1" s="159"/>
      <c r="DOQ1" s="159"/>
      <c r="DOR1" s="159"/>
      <c r="DOS1" s="159"/>
      <c r="DOT1" s="159"/>
      <c r="DOU1" s="159"/>
      <c r="DOV1" s="159"/>
      <c r="DOW1" s="159"/>
      <c r="DOX1" s="159"/>
      <c r="DOY1" s="159"/>
      <c r="DOZ1" s="159"/>
      <c r="DPA1" s="159"/>
      <c r="DPB1" s="159"/>
      <c r="DPC1" s="159"/>
      <c r="DPD1" s="159"/>
      <c r="DPE1" s="159"/>
      <c r="DPF1" s="159"/>
      <c r="DPG1" s="159"/>
      <c r="DPH1" s="159"/>
      <c r="DPI1" s="159"/>
      <c r="DPJ1" s="159"/>
      <c r="DPK1" s="159"/>
      <c r="DPL1" s="159"/>
      <c r="DPM1" s="159"/>
      <c r="DPN1" s="159"/>
      <c r="DPO1" s="159"/>
      <c r="DPP1" s="159"/>
      <c r="DPQ1" s="159"/>
      <c r="DPR1" s="159"/>
      <c r="DPS1" s="159"/>
      <c r="DPT1" s="159"/>
      <c r="DPU1" s="159"/>
      <c r="DPV1" s="159"/>
      <c r="DPW1" s="159"/>
      <c r="DPX1" s="159"/>
      <c r="DPY1" s="159"/>
      <c r="DPZ1" s="159"/>
      <c r="DQA1" s="159"/>
      <c r="DQB1" s="159"/>
      <c r="DQC1" s="159"/>
      <c r="DQD1" s="159"/>
      <c r="DQE1" s="159"/>
      <c r="DQF1" s="159"/>
      <c r="DQG1" s="159"/>
      <c r="DQH1" s="159"/>
      <c r="DQI1" s="159"/>
      <c r="DQJ1" s="159"/>
      <c r="DQK1" s="159"/>
      <c r="DQL1" s="159"/>
      <c r="DQM1" s="159"/>
      <c r="DQN1" s="159"/>
      <c r="DQO1" s="159"/>
      <c r="DQP1" s="159"/>
      <c r="DQQ1" s="159"/>
      <c r="DQR1" s="159"/>
      <c r="DQS1" s="159"/>
      <c r="DQT1" s="159"/>
      <c r="DQU1" s="159"/>
      <c r="DQV1" s="159"/>
      <c r="DQW1" s="159"/>
      <c r="DQX1" s="159"/>
      <c r="DQY1" s="159"/>
      <c r="DQZ1" s="159"/>
      <c r="DRA1" s="159"/>
      <c r="DRB1" s="159"/>
      <c r="DRC1" s="159"/>
      <c r="DRD1" s="159"/>
      <c r="DRE1" s="159"/>
      <c r="DRF1" s="159"/>
      <c r="DRG1" s="159"/>
      <c r="DRH1" s="159"/>
      <c r="DRI1" s="159"/>
      <c r="DRJ1" s="159"/>
      <c r="DRK1" s="159"/>
      <c r="DRL1" s="159"/>
      <c r="DRM1" s="159"/>
      <c r="DRN1" s="159"/>
      <c r="DRO1" s="159"/>
      <c r="DRP1" s="159"/>
      <c r="DRQ1" s="159"/>
      <c r="DRR1" s="159"/>
      <c r="DRS1" s="159"/>
      <c r="DRT1" s="159"/>
      <c r="DRU1" s="159"/>
      <c r="DRV1" s="159"/>
      <c r="DRW1" s="159"/>
      <c r="DRX1" s="159"/>
      <c r="DRY1" s="159"/>
      <c r="DRZ1" s="159"/>
      <c r="DSA1" s="159"/>
      <c r="DSB1" s="159"/>
      <c r="DSC1" s="159"/>
      <c r="DSD1" s="159"/>
      <c r="DSE1" s="159"/>
      <c r="DSF1" s="159"/>
      <c r="DSG1" s="159"/>
      <c r="DSH1" s="159"/>
      <c r="DSI1" s="159"/>
      <c r="DSJ1" s="159"/>
      <c r="DSK1" s="159"/>
      <c r="DSL1" s="159"/>
      <c r="DSM1" s="159"/>
      <c r="DSN1" s="159"/>
      <c r="DSO1" s="159"/>
      <c r="DSP1" s="159"/>
      <c r="DSQ1" s="159"/>
      <c r="DSR1" s="159"/>
      <c r="DSS1" s="159"/>
      <c r="DST1" s="159"/>
      <c r="DSU1" s="159"/>
      <c r="DSV1" s="159"/>
      <c r="DSW1" s="159"/>
      <c r="DSX1" s="159"/>
      <c r="DSY1" s="159"/>
      <c r="DSZ1" s="159"/>
      <c r="DTA1" s="159"/>
      <c r="DTB1" s="159"/>
      <c r="DTC1" s="159"/>
      <c r="DTD1" s="159"/>
      <c r="DTE1" s="159"/>
      <c r="DTF1" s="159"/>
      <c r="DTG1" s="159"/>
      <c r="DTH1" s="159"/>
      <c r="DTI1" s="159"/>
      <c r="DTJ1" s="159"/>
      <c r="DTK1" s="159"/>
      <c r="DTL1" s="159"/>
      <c r="DTM1" s="159"/>
      <c r="DTN1" s="159"/>
      <c r="DTO1" s="159"/>
      <c r="DTP1" s="159"/>
      <c r="DTQ1" s="159"/>
      <c r="DTR1" s="159"/>
      <c r="DTS1" s="159"/>
      <c r="DTT1" s="159"/>
      <c r="DTU1" s="159"/>
      <c r="DTV1" s="159"/>
      <c r="DTW1" s="159"/>
      <c r="DTX1" s="159"/>
      <c r="DTY1" s="159"/>
      <c r="DTZ1" s="159"/>
      <c r="DUA1" s="159"/>
      <c r="DUB1" s="159"/>
      <c r="DUC1" s="159"/>
      <c r="DUD1" s="159"/>
      <c r="DUE1" s="159"/>
      <c r="DUF1" s="159"/>
      <c r="DUG1" s="159"/>
      <c r="DUH1" s="159"/>
      <c r="DUI1" s="159"/>
      <c r="DUJ1" s="159"/>
      <c r="DUK1" s="159"/>
      <c r="DUL1" s="159"/>
      <c r="DUM1" s="159"/>
      <c r="DUN1" s="159"/>
      <c r="DUO1" s="159"/>
      <c r="DUP1" s="159"/>
      <c r="DUQ1" s="159"/>
      <c r="DUR1" s="159"/>
      <c r="DUS1" s="159"/>
      <c r="DUT1" s="159"/>
      <c r="DUU1" s="159"/>
      <c r="DUV1" s="159"/>
      <c r="DUW1" s="159"/>
      <c r="DUX1" s="159"/>
      <c r="DUY1" s="159"/>
      <c r="DUZ1" s="159"/>
      <c r="DVA1" s="159"/>
      <c r="DVB1" s="159"/>
      <c r="DVC1" s="159"/>
      <c r="DVD1" s="159"/>
      <c r="DVE1" s="159"/>
      <c r="DVF1" s="159"/>
      <c r="DVG1" s="159"/>
      <c r="DVH1" s="159"/>
      <c r="DVI1" s="159"/>
      <c r="DVJ1" s="159"/>
      <c r="DVK1" s="159"/>
      <c r="DVL1" s="159"/>
      <c r="DVM1" s="159"/>
      <c r="DVN1" s="159"/>
      <c r="DVO1" s="159"/>
      <c r="DVP1" s="159"/>
      <c r="DVQ1" s="159"/>
      <c r="DVR1" s="159"/>
      <c r="DVS1" s="159"/>
      <c r="DVT1" s="159"/>
      <c r="DVU1" s="159"/>
      <c r="DVV1" s="159"/>
      <c r="DVW1" s="159"/>
      <c r="DVX1" s="159"/>
      <c r="DVY1" s="159"/>
      <c r="DVZ1" s="159"/>
      <c r="DWA1" s="159"/>
      <c r="DWB1" s="159"/>
      <c r="DWC1" s="159"/>
      <c r="DWD1" s="159"/>
      <c r="DWE1" s="159"/>
      <c r="DWF1" s="159"/>
      <c r="DWG1" s="159"/>
      <c r="DWH1" s="159"/>
      <c r="DWI1" s="159"/>
      <c r="DWJ1" s="159"/>
      <c r="DWK1" s="159"/>
      <c r="DWL1" s="159"/>
      <c r="DWM1" s="159"/>
      <c r="DWN1" s="159"/>
      <c r="DWO1" s="159"/>
      <c r="DWP1" s="159"/>
      <c r="DWQ1" s="159"/>
      <c r="DWR1" s="159"/>
      <c r="DWS1" s="159"/>
      <c r="DWT1" s="159"/>
      <c r="DWU1" s="159"/>
      <c r="DWV1" s="159"/>
      <c r="DWW1" s="159"/>
      <c r="DWX1" s="159"/>
      <c r="DWY1" s="159"/>
      <c r="DWZ1" s="159"/>
      <c r="DXA1" s="159"/>
      <c r="DXB1" s="159"/>
      <c r="DXC1" s="159"/>
      <c r="DXD1" s="159"/>
      <c r="DXE1" s="159"/>
      <c r="DXF1" s="159"/>
      <c r="DXG1" s="159"/>
      <c r="DXH1" s="159"/>
      <c r="DXI1" s="159"/>
      <c r="DXJ1" s="159"/>
      <c r="DXK1" s="159"/>
      <c r="DXL1" s="159"/>
      <c r="DXM1" s="159"/>
      <c r="DXN1" s="159"/>
      <c r="DXO1" s="159"/>
      <c r="DXP1" s="159"/>
      <c r="DXQ1" s="159"/>
      <c r="DXR1" s="159"/>
      <c r="DXS1" s="159"/>
      <c r="DXT1" s="159"/>
      <c r="DXU1" s="159"/>
      <c r="DXV1" s="159"/>
      <c r="DXW1" s="159"/>
      <c r="DXX1" s="159"/>
      <c r="DXY1" s="159"/>
      <c r="DXZ1" s="159"/>
      <c r="DYA1" s="159"/>
      <c r="DYB1" s="159"/>
      <c r="DYC1" s="159"/>
      <c r="DYD1" s="159"/>
      <c r="DYE1" s="159"/>
      <c r="DYF1" s="159"/>
      <c r="DYG1" s="159"/>
      <c r="DYH1" s="159"/>
      <c r="DYI1" s="159"/>
      <c r="DYJ1" s="159"/>
      <c r="DYK1" s="159"/>
      <c r="DYL1" s="159"/>
      <c r="DYM1" s="159"/>
      <c r="DYN1" s="159"/>
      <c r="DYO1" s="159"/>
      <c r="DYP1" s="159"/>
      <c r="DYQ1" s="159"/>
      <c r="DYR1" s="159"/>
      <c r="DYS1" s="159"/>
      <c r="DYT1" s="159"/>
      <c r="DYU1" s="159"/>
      <c r="DYV1" s="159"/>
      <c r="DYW1" s="159"/>
      <c r="DYX1" s="159"/>
      <c r="DYY1" s="159"/>
      <c r="DYZ1" s="159"/>
      <c r="DZA1" s="159"/>
      <c r="DZB1" s="159"/>
      <c r="DZC1" s="159"/>
      <c r="DZD1" s="159"/>
      <c r="DZE1" s="159"/>
      <c r="DZF1" s="159"/>
      <c r="DZG1" s="159"/>
      <c r="DZH1" s="159"/>
      <c r="DZI1" s="159"/>
      <c r="DZJ1" s="159"/>
      <c r="DZK1" s="159"/>
      <c r="DZL1" s="159"/>
      <c r="DZM1" s="159"/>
      <c r="DZN1" s="159"/>
      <c r="DZO1" s="159"/>
      <c r="DZP1" s="159"/>
      <c r="DZQ1" s="159"/>
      <c r="DZR1" s="159"/>
      <c r="DZS1" s="159"/>
      <c r="DZT1" s="159"/>
      <c r="DZU1" s="159"/>
      <c r="DZV1" s="159"/>
      <c r="DZW1" s="159"/>
      <c r="DZX1" s="159"/>
      <c r="DZY1" s="159"/>
      <c r="DZZ1" s="159"/>
      <c r="EAA1" s="159"/>
      <c r="EAB1" s="159"/>
      <c r="EAC1" s="159"/>
      <c r="EAD1" s="159"/>
      <c r="EAE1" s="159"/>
      <c r="EAF1" s="159"/>
      <c r="EAG1" s="159"/>
      <c r="EAH1" s="159"/>
      <c r="EAI1" s="159"/>
      <c r="EAJ1" s="159"/>
      <c r="EAK1" s="159"/>
      <c r="EAL1" s="159"/>
      <c r="EAM1" s="159"/>
      <c r="EAN1" s="159"/>
      <c r="EAO1" s="159"/>
      <c r="EAP1" s="159"/>
      <c r="EAQ1" s="159"/>
      <c r="EAR1" s="159"/>
      <c r="EAS1" s="159"/>
      <c r="EAT1" s="159"/>
      <c r="EAU1" s="159"/>
      <c r="EAV1" s="159"/>
      <c r="EAW1" s="159"/>
      <c r="EAX1" s="159"/>
      <c r="EAY1" s="159"/>
      <c r="EAZ1" s="159"/>
      <c r="EBA1" s="159"/>
      <c r="EBB1" s="159"/>
      <c r="EBC1" s="159"/>
      <c r="EBD1" s="159"/>
      <c r="EBE1" s="159"/>
      <c r="EBF1" s="159"/>
      <c r="EBG1" s="159"/>
      <c r="EBH1" s="159"/>
      <c r="EBI1" s="159"/>
      <c r="EBJ1" s="159"/>
      <c r="EBK1" s="159"/>
      <c r="EBL1" s="159"/>
      <c r="EBM1" s="159"/>
      <c r="EBN1" s="159"/>
      <c r="EBO1" s="159"/>
      <c r="EBP1" s="159"/>
      <c r="EBQ1" s="159"/>
      <c r="EBR1" s="159"/>
      <c r="EBS1" s="159"/>
      <c r="EBT1" s="159"/>
      <c r="EBU1" s="159"/>
      <c r="EBV1" s="159"/>
      <c r="EBW1" s="159"/>
      <c r="EBX1" s="159"/>
      <c r="EBY1" s="159"/>
      <c r="EBZ1" s="159"/>
      <c r="ECA1" s="159"/>
      <c r="ECB1" s="159"/>
      <c r="ECC1" s="159"/>
      <c r="ECD1" s="159"/>
      <c r="ECE1" s="159"/>
      <c r="ECF1" s="159"/>
      <c r="ECG1" s="159"/>
      <c r="ECH1" s="159"/>
      <c r="ECI1" s="159"/>
      <c r="ECJ1" s="159"/>
      <c r="ECK1" s="159"/>
      <c r="ECL1" s="159"/>
      <c r="ECM1" s="159"/>
      <c r="ECN1" s="159"/>
      <c r="ECO1" s="159"/>
      <c r="ECP1" s="159"/>
      <c r="ECQ1" s="159"/>
      <c r="ECR1" s="159"/>
      <c r="ECS1" s="159"/>
      <c r="ECT1" s="159"/>
      <c r="ECU1" s="159"/>
      <c r="ECV1" s="159"/>
      <c r="ECW1" s="159"/>
      <c r="ECX1" s="159"/>
      <c r="ECY1" s="159"/>
      <c r="ECZ1" s="159"/>
      <c r="EDA1" s="159"/>
      <c r="EDB1" s="159"/>
      <c r="EDC1" s="159"/>
      <c r="EDD1" s="159"/>
      <c r="EDE1" s="159"/>
      <c r="EDF1" s="159"/>
      <c r="EDG1" s="159"/>
      <c r="EDH1" s="159"/>
      <c r="EDI1" s="159"/>
      <c r="EDJ1" s="159"/>
      <c r="EDK1" s="159"/>
      <c r="EDL1" s="159"/>
      <c r="EDM1" s="159"/>
      <c r="EDN1" s="159"/>
      <c r="EDO1" s="159"/>
      <c r="EDP1" s="159"/>
      <c r="EDQ1" s="159"/>
      <c r="EDR1" s="159"/>
      <c r="EDS1" s="159"/>
      <c r="EDT1" s="159"/>
      <c r="EDU1" s="159"/>
      <c r="EDV1" s="159"/>
      <c r="EDW1" s="159"/>
      <c r="EDX1" s="159"/>
      <c r="EDY1" s="159"/>
      <c r="EDZ1" s="159"/>
      <c r="EEA1" s="159"/>
      <c r="EEB1" s="159"/>
      <c r="EEC1" s="159"/>
      <c r="EED1" s="159"/>
      <c r="EEE1" s="159"/>
      <c r="EEF1" s="159"/>
      <c r="EEG1" s="159"/>
      <c r="EEH1" s="159"/>
      <c r="EEI1" s="159"/>
      <c r="EEJ1" s="159"/>
      <c r="EEK1" s="159"/>
      <c r="EEL1" s="159"/>
      <c r="EEM1" s="159"/>
      <c r="EEN1" s="159"/>
      <c r="EEO1" s="159"/>
      <c r="EEP1" s="159"/>
      <c r="EEQ1" s="159"/>
      <c r="EER1" s="159"/>
      <c r="EES1" s="159"/>
      <c r="EET1" s="159"/>
      <c r="EEU1" s="159"/>
      <c r="EEV1" s="159"/>
      <c r="EEW1" s="159"/>
      <c r="EEX1" s="159"/>
      <c r="EEY1" s="159"/>
      <c r="EEZ1" s="159"/>
      <c r="EFA1" s="159"/>
      <c r="EFB1" s="159"/>
      <c r="EFC1" s="159"/>
      <c r="EFD1" s="159"/>
      <c r="EFE1" s="159"/>
      <c r="EFF1" s="159"/>
      <c r="EFG1" s="159"/>
      <c r="EFH1" s="159"/>
      <c r="EFI1" s="159"/>
      <c r="EFJ1" s="159"/>
      <c r="EFK1" s="159"/>
      <c r="EFL1" s="159"/>
      <c r="EFM1" s="159"/>
      <c r="EFN1" s="159"/>
      <c r="EFO1" s="159"/>
      <c r="EFP1" s="159"/>
      <c r="EFQ1" s="159"/>
      <c r="EFR1" s="159"/>
      <c r="EFS1" s="159"/>
      <c r="EFT1" s="159"/>
      <c r="EFU1" s="159"/>
      <c r="EFV1" s="159"/>
      <c r="EFW1" s="159"/>
      <c r="EFX1" s="159"/>
      <c r="EFY1" s="159"/>
      <c r="EFZ1" s="159"/>
      <c r="EGA1" s="159"/>
      <c r="EGB1" s="159"/>
      <c r="EGC1" s="159"/>
      <c r="EGD1" s="159"/>
      <c r="EGE1" s="159"/>
      <c r="EGF1" s="159"/>
      <c r="EGG1" s="159"/>
      <c r="EGH1" s="159"/>
      <c r="EGI1" s="159"/>
      <c r="EGJ1" s="159"/>
      <c r="EGK1" s="159"/>
      <c r="EGL1" s="159"/>
      <c r="EGM1" s="159"/>
      <c r="EGN1" s="159"/>
      <c r="EGO1" s="159"/>
      <c r="EGP1" s="159"/>
      <c r="EGQ1" s="159"/>
      <c r="EGR1" s="159"/>
      <c r="EGS1" s="159"/>
      <c r="EGT1" s="159"/>
      <c r="EGU1" s="159"/>
      <c r="EGV1" s="159"/>
      <c r="EGW1" s="159"/>
      <c r="EGX1" s="159"/>
      <c r="EGY1" s="159"/>
      <c r="EGZ1" s="159"/>
      <c r="EHA1" s="159"/>
      <c r="EHB1" s="159"/>
      <c r="EHC1" s="159"/>
      <c r="EHD1" s="159"/>
      <c r="EHE1" s="159"/>
      <c r="EHF1" s="159"/>
      <c r="EHG1" s="159"/>
      <c r="EHH1" s="159"/>
      <c r="EHI1" s="159"/>
      <c r="EHJ1" s="159"/>
      <c r="EHK1" s="159"/>
      <c r="EHL1" s="159"/>
      <c r="EHM1" s="159"/>
      <c r="EHN1" s="159"/>
      <c r="EHO1" s="159"/>
      <c r="EHP1" s="159"/>
      <c r="EHQ1" s="159"/>
      <c r="EHR1" s="159"/>
      <c r="EHS1" s="159"/>
      <c r="EHT1" s="159"/>
      <c r="EHU1" s="159"/>
      <c r="EHV1" s="159"/>
      <c r="EHW1" s="159"/>
      <c r="EHX1" s="159"/>
      <c r="EHY1" s="159"/>
      <c r="EHZ1" s="159"/>
      <c r="EIA1" s="159"/>
      <c r="EIB1" s="159"/>
      <c r="EIC1" s="159"/>
      <c r="EID1" s="159"/>
      <c r="EIE1" s="159"/>
      <c r="EIF1" s="159"/>
      <c r="EIG1" s="159"/>
      <c r="EIH1" s="159"/>
      <c r="EII1" s="159"/>
      <c r="EIJ1" s="159"/>
      <c r="EIK1" s="159"/>
      <c r="EIL1" s="159"/>
      <c r="EIM1" s="159"/>
      <c r="EIN1" s="159"/>
      <c r="EIO1" s="159"/>
      <c r="EIP1" s="159"/>
      <c r="EIQ1" s="159"/>
      <c r="EIR1" s="159"/>
      <c r="EIS1" s="159"/>
      <c r="EIT1" s="159"/>
      <c r="EIU1" s="159"/>
      <c r="EIV1" s="159"/>
      <c r="EIW1" s="159"/>
      <c r="EIX1" s="159"/>
      <c r="EIY1" s="159"/>
      <c r="EIZ1" s="159"/>
      <c r="EJA1" s="159"/>
      <c r="EJB1" s="159"/>
      <c r="EJC1" s="159"/>
      <c r="EJD1" s="159"/>
      <c r="EJE1" s="159"/>
      <c r="EJF1" s="159"/>
      <c r="EJG1" s="159"/>
      <c r="EJH1" s="159"/>
      <c r="EJI1" s="159"/>
      <c r="EJJ1" s="159"/>
      <c r="EJK1" s="159"/>
      <c r="EJL1" s="159"/>
      <c r="EJM1" s="159"/>
      <c r="EJN1" s="159"/>
      <c r="EJO1" s="159"/>
      <c r="EJP1" s="159"/>
      <c r="EJQ1" s="159"/>
      <c r="EJR1" s="159"/>
      <c r="EJS1" s="159"/>
      <c r="EJT1" s="159"/>
      <c r="EJU1" s="159"/>
      <c r="EJV1" s="159"/>
      <c r="EJW1" s="159"/>
      <c r="EJX1" s="159"/>
      <c r="EJY1" s="159"/>
      <c r="EJZ1" s="159"/>
      <c r="EKA1" s="159"/>
      <c r="EKB1" s="159"/>
      <c r="EKC1" s="159"/>
      <c r="EKD1" s="159"/>
      <c r="EKE1" s="159"/>
      <c r="EKF1" s="159"/>
      <c r="EKG1" s="159"/>
      <c r="EKH1" s="159"/>
      <c r="EKI1" s="159"/>
      <c r="EKJ1" s="159"/>
      <c r="EKK1" s="159"/>
      <c r="EKL1" s="159"/>
      <c r="EKM1" s="159"/>
      <c r="EKN1" s="159"/>
      <c r="EKO1" s="159"/>
      <c r="EKP1" s="159"/>
      <c r="EKQ1" s="159"/>
      <c r="EKR1" s="159"/>
      <c r="EKS1" s="159"/>
      <c r="EKT1" s="159"/>
      <c r="EKU1" s="159"/>
      <c r="EKV1" s="159"/>
      <c r="EKW1" s="159"/>
      <c r="EKX1" s="159"/>
      <c r="EKY1" s="159"/>
      <c r="EKZ1" s="159"/>
      <c r="ELA1" s="159"/>
      <c r="ELB1" s="159"/>
      <c r="ELC1" s="159"/>
      <c r="ELD1" s="159"/>
      <c r="ELE1" s="159"/>
      <c r="ELF1" s="159"/>
      <c r="ELG1" s="159"/>
      <c r="ELH1" s="159"/>
      <c r="ELI1" s="159"/>
      <c r="ELJ1" s="159"/>
      <c r="ELK1" s="159"/>
      <c r="ELL1" s="159"/>
      <c r="ELM1" s="159"/>
      <c r="ELN1" s="159"/>
      <c r="ELO1" s="159"/>
      <c r="ELP1" s="159"/>
      <c r="ELQ1" s="159"/>
      <c r="ELR1" s="159"/>
      <c r="ELS1" s="159"/>
      <c r="ELT1" s="159"/>
      <c r="ELU1" s="159"/>
      <c r="ELV1" s="159"/>
      <c r="ELW1" s="159"/>
      <c r="ELX1" s="159"/>
      <c r="ELY1" s="159"/>
      <c r="ELZ1" s="159"/>
      <c r="EMA1" s="159"/>
      <c r="EMB1" s="159"/>
      <c r="EMC1" s="159"/>
      <c r="EMD1" s="159"/>
      <c r="EME1" s="159"/>
      <c r="EMF1" s="159"/>
      <c r="EMG1" s="159"/>
      <c r="EMH1" s="159"/>
      <c r="EMI1" s="159"/>
      <c r="EMJ1" s="159"/>
      <c r="EMK1" s="159"/>
      <c r="EML1" s="159"/>
      <c r="EMM1" s="159"/>
      <c r="EMN1" s="159"/>
      <c r="EMO1" s="159"/>
      <c r="EMP1" s="159"/>
      <c r="EMQ1" s="159"/>
      <c r="EMR1" s="159"/>
      <c r="EMS1" s="159"/>
      <c r="EMT1" s="159"/>
      <c r="EMU1" s="159"/>
      <c r="EMV1" s="159"/>
      <c r="EMW1" s="159"/>
      <c r="EMX1" s="159"/>
      <c r="EMY1" s="159"/>
      <c r="EMZ1" s="159"/>
      <c r="ENA1" s="159"/>
      <c r="ENB1" s="159"/>
      <c r="ENC1" s="159"/>
      <c r="END1" s="159"/>
      <c r="ENE1" s="159"/>
      <c r="ENF1" s="159"/>
      <c r="ENG1" s="159"/>
      <c r="ENH1" s="159"/>
      <c r="ENI1" s="159"/>
      <c r="ENJ1" s="159"/>
      <c r="ENK1" s="159"/>
      <c r="ENL1" s="159"/>
      <c r="ENM1" s="159"/>
      <c r="ENN1" s="159"/>
      <c r="ENO1" s="159"/>
      <c r="ENP1" s="159"/>
      <c r="ENQ1" s="159"/>
      <c r="ENR1" s="159"/>
      <c r="ENS1" s="159"/>
      <c r="ENT1" s="159"/>
      <c r="ENU1" s="159"/>
      <c r="ENV1" s="159"/>
      <c r="ENW1" s="159"/>
      <c r="ENX1" s="159"/>
      <c r="ENY1" s="159"/>
      <c r="ENZ1" s="159"/>
      <c r="EOA1" s="159"/>
      <c r="EOB1" s="159"/>
      <c r="EOC1" s="159"/>
      <c r="EOD1" s="159"/>
      <c r="EOE1" s="159"/>
      <c r="EOF1" s="159"/>
      <c r="EOG1" s="159"/>
      <c r="EOH1" s="159"/>
      <c r="EOI1" s="159"/>
      <c r="EOJ1" s="159"/>
      <c r="EOK1" s="159"/>
      <c r="EOL1" s="159"/>
      <c r="EOM1" s="159"/>
      <c r="EON1" s="159"/>
      <c r="EOO1" s="159"/>
      <c r="EOP1" s="159"/>
      <c r="EOQ1" s="159"/>
      <c r="EOR1" s="159"/>
      <c r="EOS1" s="159"/>
      <c r="EOT1" s="159"/>
      <c r="EOU1" s="159"/>
      <c r="EOV1" s="159"/>
      <c r="EOW1" s="159"/>
      <c r="EOX1" s="159"/>
      <c r="EOY1" s="159"/>
      <c r="EOZ1" s="159"/>
      <c r="EPA1" s="159"/>
      <c r="EPB1" s="159"/>
      <c r="EPC1" s="159"/>
      <c r="EPD1" s="159"/>
      <c r="EPE1" s="159"/>
      <c r="EPF1" s="159"/>
      <c r="EPG1" s="159"/>
      <c r="EPH1" s="159"/>
      <c r="EPI1" s="159"/>
      <c r="EPJ1" s="159"/>
      <c r="EPK1" s="159"/>
      <c r="EPL1" s="159"/>
      <c r="EPM1" s="159"/>
      <c r="EPN1" s="159"/>
      <c r="EPO1" s="159"/>
      <c r="EPP1" s="159"/>
      <c r="EPQ1" s="159"/>
      <c r="EPR1" s="159"/>
      <c r="EPS1" s="159"/>
      <c r="EPT1" s="159"/>
      <c r="EPU1" s="159"/>
      <c r="EPV1" s="159"/>
      <c r="EPW1" s="159"/>
      <c r="EPX1" s="159"/>
      <c r="EPY1" s="159"/>
      <c r="EPZ1" s="159"/>
      <c r="EQA1" s="159"/>
      <c r="EQB1" s="159"/>
      <c r="EQC1" s="159"/>
      <c r="EQD1" s="159"/>
      <c r="EQE1" s="159"/>
      <c r="EQF1" s="159"/>
      <c r="EQG1" s="159"/>
      <c r="EQH1" s="159"/>
      <c r="EQI1" s="159"/>
      <c r="EQJ1" s="159"/>
      <c r="EQK1" s="159"/>
      <c r="EQL1" s="159"/>
      <c r="EQM1" s="159"/>
      <c r="EQN1" s="159"/>
      <c r="EQO1" s="159"/>
      <c r="EQP1" s="159"/>
      <c r="EQQ1" s="159"/>
      <c r="EQR1" s="159"/>
      <c r="EQS1" s="159"/>
      <c r="EQT1" s="159"/>
      <c r="EQU1" s="159"/>
      <c r="EQV1" s="159"/>
      <c r="EQW1" s="159"/>
      <c r="EQX1" s="159"/>
      <c r="EQY1" s="159"/>
      <c r="EQZ1" s="159"/>
      <c r="ERA1" s="159"/>
      <c r="ERB1" s="159"/>
      <c r="ERC1" s="159"/>
      <c r="ERD1" s="159"/>
      <c r="ERE1" s="159"/>
      <c r="ERF1" s="159"/>
      <c r="ERG1" s="159"/>
      <c r="ERH1" s="159"/>
      <c r="ERI1" s="159"/>
      <c r="ERJ1" s="159"/>
      <c r="ERK1" s="159"/>
      <c r="ERL1" s="159"/>
      <c r="ERM1" s="159"/>
      <c r="ERN1" s="159"/>
      <c r="ERO1" s="159"/>
      <c r="ERP1" s="159"/>
      <c r="ERQ1" s="159"/>
      <c r="ERR1" s="159"/>
      <c r="ERS1" s="159"/>
      <c r="ERT1" s="159"/>
      <c r="ERU1" s="159"/>
      <c r="ERV1" s="159"/>
      <c r="ERW1" s="159"/>
      <c r="ERX1" s="159"/>
      <c r="ERY1" s="159"/>
      <c r="ERZ1" s="159"/>
      <c r="ESA1" s="159"/>
      <c r="ESB1" s="159"/>
      <c r="ESC1" s="159"/>
      <c r="ESD1" s="159"/>
      <c r="ESE1" s="159"/>
      <c r="ESF1" s="159"/>
      <c r="ESG1" s="159"/>
      <c r="ESH1" s="159"/>
      <c r="ESI1" s="159"/>
      <c r="ESJ1" s="159"/>
      <c r="ESK1" s="159"/>
      <c r="ESL1" s="159"/>
      <c r="ESM1" s="159"/>
      <c r="ESN1" s="159"/>
      <c r="ESO1" s="159"/>
      <c r="ESP1" s="159"/>
      <c r="ESQ1" s="159"/>
      <c r="ESR1" s="159"/>
      <c r="ESS1" s="159"/>
      <c r="EST1" s="159"/>
      <c r="ESU1" s="159"/>
      <c r="ESV1" s="159"/>
      <c r="ESW1" s="159"/>
      <c r="ESX1" s="159"/>
      <c r="ESY1" s="159"/>
      <c r="ESZ1" s="159"/>
      <c r="ETA1" s="159"/>
      <c r="ETB1" s="159"/>
      <c r="ETC1" s="159"/>
      <c r="ETD1" s="159"/>
      <c r="ETE1" s="159"/>
      <c r="ETF1" s="159"/>
      <c r="ETG1" s="159"/>
      <c r="ETH1" s="159"/>
      <c r="ETI1" s="159"/>
      <c r="ETJ1" s="159"/>
      <c r="ETK1" s="159"/>
      <c r="ETL1" s="159"/>
      <c r="ETM1" s="159"/>
      <c r="ETN1" s="159"/>
      <c r="ETO1" s="159"/>
      <c r="ETP1" s="159"/>
      <c r="ETQ1" s="159"/>
      <c r="ETR1" s="159"/>
      <c r="ETS1" s="159"/>
      <c r="ETT1" s="159"/>
      <c r="ETU1" s="159"/>
      <c r="ETV1" s="159"/>
      <c r="ETW1" s="159"/>
      <c r="ETX1" s="159"/>
      <c r="ETY1" s="159"/>
      <c r="ETZ1" s="159"/>
      <c r="EUA1" s="159"/>
      <c r="EUB1" s="159"/>
      <c r="EUC1" s="159"/>
      <c r="EUD1" s="159"/>
      <c r="EUE1" s="159"/>
      <c r="EUF1" s="159"/>
      <c r="EUG1" s="159"/>
      <c r="EUH1" s="159"/>
      <c r="EUI1" s="159"/>
      <c r="EUJ1" s="159"/>
      <c r="EUK1" s="159"/>
      <c r="EUL1" s="159"/>
      <c r="EUM1" s="159"/>
      <c r="EUN1" s="159"/>
      <c r="EUO1" s="159"/>
      <c r="EUP1" s="159"/>
      <c r="EUQ1" s="159"/>
      <c r="EUR1" s="159"/>
      <c r="EUS1" s="159"/>
      <c r="EUT1" s="159"/>
      <c r="EUU1" s="159"/>
      <c r="EUV1" s="159"/>
      <c r="EUW1" s="159"/>
      <c r="EUX1" s="159"/>
      <c r="EUY1" s="159"/>
      <c r="EUZ1" s="159"/>
      <c r="EVA1" s="159"/>
      <c r="EVB1" s="159"/>
      <c r="EVC1" s="159"/>
      <c r="EVD1" s="159"/>
      <c r="EVE1" s="159"/>
      <c r="EVF1" s="159"/>
      <c r="EVG1" s="159"/>
      <c r="EVH1" s="159"/>
      <c r="EVI1" s="159"/>
      <c r="EVJ1" s="159"/>
      <c r="EVK1" s="159"/>
      <c r="EVL1" s="159"/>
      <c r="EVM1" s="159"/>
      <c r="EVN1" s="159"/>
      <c r="EVO1" s="159"/>
      <c r="EVP1" s="159"/>
      <c r="EVQ1" s="159"/>
      <c r="EVR1" s="159"/>
      <c r="EVS1" s="159"/>
      <c r="EVT1" s="159"/>
      <c r="EVU1" s="159"/>
      <c r="EVV1" s="159"/>
      <c r="EVW1" s="159"/>
      <c r="EVX1" s="159"/>
      <c r="EVY1" s="159"/>
      <c r="EVZ1" s="159"/>
      <c r="EWA1" s="159"/>
      <c r="EWB1" s="159"/>
      <c r="EWC1" s="159"/>
      <c r="EWD1" s="159"/>
      <c r="EWE1" s="159"/>
      <c r="EWF1" s="159"/>
      <c r="EWG1" s="159"/>
      <c r="EWH1" s="159"/>
      <c r="EWI1" s="159"/>
      <c r="EWJ1" s="159"/>
      <c r="EWK1" s="159"/>
      <c r="EWL1" s="159"/>
      <c r="EWM1" s="159"/>
      <c r="EWN1" s="159"/>
      <c r="EWO1" s="159"/>
      <c r="EWP1" s="159"/>
      <c r="EWQ1" s="159"/>
      <c r="EWR1" s="159"/>
      <c r="EWS1" s="159"/>
      <c r="EWT1" s="159"/>
      <c r="EWU1" s="159"/>
      <c r="EWV1" s="159"/>
      <c r="EWW1" s="159"/>
      <c r="EWX1" s="159"/>
      <c r="EWY1" s="159"/>
      <c r="EWZ1" s="159"/>
      <c r="EXA1" s="159"/>
      <c r="EXB1" s="159"/>
      <c r="EXC1" s="159"/>
      <c r="EXD1" s="159"/>
      <c r="EXE1" s="159"/>
      <c r="EXF1" s="159"/>
      <c r="EXG1" s="159"/>
      <c r="EXH1" s="159"/>
      <c r="EXI1" s="159"/>
      <c r="EXJ1" s="159"/>
      <c r="EXK1" s="159"/>
      <c r="EXL1" s="159"/>
      <c r="EXM1" s="159"/>
      <c r="EXN1" s="159"/>
      <c r="EXO1" s="159"/>
      <c r="EXP1" s="159"/>
      <c r="EXQ1" s="159"/>
      <c r="EXR1" s="159"/>
      <c r="EXS1" s="159"/>
      <c r="EXT1" s="159"/>
      <c r="EXU1" s="159"/>
      <c r="EXV1" s="159"/>
      <c r="EXW1" s="159"/>
      <c r="EXX1" s="159"/>
      <c r="EXY1" s="159"/>
      <c r="EXZ1" s="159"/>
      <c r="EYA1" s="159"/>
      <c r="EYB1" s="159"/>
      <c r="EYC1" s="159"/>
      <c r="EYD1" s="159"/>
      <c r="EYE1" s="159"/>
      <c r="EYF1" s="159"/>
      <c r="EYG1" s="159"/>
      <c r="EYH1" s="159"/>
      <c r="EYI1" s="159"/>
      <c r="EYJ1" s="159"/>
      <c r="EYK1" s="159"/>
      <c r="EYL1" s="159"/>
      <c r="EYM1" s="159"/>
      <c r="EYN1" s="159"/>
      <c r="EYO1" s="159"/>
      <c r="EYP1" s="159"/>
      <c r="EYQ1" s="159"/>
      <c r="EYR1" s="159"/>
      <c r="EYS1" s="159"/>
      <c r="EYT1" s="159"/>
      <c r="EYU1" s="159"/>
      <c r="EYV1" s="159"/>
      <c r="EYW1" s="159"/>
      <c r="EYX1" s="159"/>
      <c r="EYY1" s="159"/>
      <c r="EYZ1" s="159"/>
      <c r="EZA1" s="159"/>
      <c r="EZB1" s="159"/>
      <c r="EZC1" s="159"/>
      <c r="EZD1" s="159"/>
      <c r="EZE1" s="159"/>
      <c r="EZF1" s="159"/>
      <c r="EZG1" s="159"/>
      <c r="EZH1" s="159"/>
      <c r="EZI1" s="159"/>
      <c r="EZJ1" s="159"/>
      <c r="EZK1" s="159"/>
      <c r="EZL1" s="159"/>
      <c r="EZM1" s="159"/>
      <c r="EZN1" s="159"/>
      <c r="EZO1" s="159"/>
      <c r="EZP1" s="159"/>
      <c r="EZQ1" s="159"/>
      <c r="EZR1" s="159"/>
      <c r="EZS1" s="159"/>
      <c r="EZT1" s="159"/>
      <c r="EZU1" s="159"/>
      <c r="EZV1" s="159"/>
      <c r="EZW1" s="159"/>
      <c r="EZX1" s="159"/>
      <c r="EZY1" s="159"/>
      <c r="EZZ1" s="159"/>
      <c r="FAA1" s="159"/>
      <c r="FAB1" s="159"/>
      <c r="FAC1" s="159"/>
      <c r="FAD1" s="159"/>
      <c r="FAE1" s="159"/>
      <c r="FAF1" s="159"/>
      <c r="FAG1" s="159"/>
      <c r="FAH1" s="159"/>
      <c r="FAI1" s="159"/>
      <c r="FAJ1" s="159"/>
      <c r="FAK1" s="159"/>
      <c r="FAL1" s="159"/>
      <c r="FAM1" s="159"/>
      <c r="FAN1" s="159"/>
      <c r="FAO1" s="159"/>
      <c r="FAP1" s="159"/>
      <c r="FAQ1" s="159"/>
      <c r="FAR1" s="159"/>
      <c r="FAS1" s="159"/>
      <c r="FAT1" s="159"/>
      <c r="FAU1" s="159"/>
      <c r="FAV1" s="159"/>
      <c r="FAW1" s="159"/>
      <c r="FAX1" s="159"/>
      <c r="FAY1" s="159"/>
      <c r="FAZ1" s="159"/>
      <c r="FBA1" s="159"/>
      <c r="FBB1" s="159"/>
      <c r="FBC1" s="159"/>
      <c r="FBD1" s="159"/>
      <c r="FBE1" s="159"/>
      <c r="FBF1" s="159"/>
      <c r="FBG1" s="159"/>
      <c r="FBH1" s="159"/>
      <c r="FBI1" s="159"/>
      <c r="FBJ1" s="159"/>
      <c r="FBK1" s="159"/>
      <c r="FBL1" s="159"/>
      <c r="FBM1" s="159"/>
      <c r="FBN1" s="159"/>
      <c r="FBO1" s="159"/>
      <c r="FBP1" s="159"/>
      <c r="FBQ1" s="159"/>
      <c r="FBR1" s="159"/>
      <c r="FBS1" s="159"/>
      <c r="FBT1" s="159"/>
      <c r="FBU1" s="159"/>
      <c r="FBV1" s="159"/>
      <c r="FBW1" s="159"/>
      <c r="FBX1" s="159"/>
      <c r="FBY1" s="159"/>
      <c r="FBZ1" s="159"/>
      <c r="FCA1" s="159"/>
      <c r="FCB1" s="159"/>
      <c r="FCC1" s="159"/>
      <c r="FCD1" s="159"/>
      <c r="FCE1" s="159"/>
      <c r="FCF1" s="159"/>
      <c r="FCG1" s="159"/>
      <c r="FCH1" s="159"/>
      <c r="FCI1" s="159"/>
      <c r="FCJ1" s="159"/>
      <c r="FCK1" s="159"/>
      <c r="FCL1" s="159"/>
      <c r="FCM1" s="159"/>
      <c r="FCN1" s="159"/>
      <c r="FCO1" s="159"/>
      <c r="FCP1" s="159"/>
      <c r="FCQ1" s="159"/>
      <c r="FCR1" s="159"/>
      <c r="FCS1" s="159"/>
      <c r="FCT1" s="159"/>
      <c r="FCU1" s="159"/>
      <c r="FCV1" s="159"/>
      <c r="FCW1" s="159"/>
      <c r="FCX1" s="159"/>
      <c r="FCY1" s="159"/>
      <c r="FCZ1" s="159"/>
      <c r="FDA1" s="159"/>
      <c r="FDB1" s="159"/>
      <c r="FDC1" s="159"/>
      <c r="FDD1" s="159"/>
      <c r="FDE1" s="159"/>
      <c r="FDF1" s="159"/>
      <c r="FDG1" s="159"/>
      <c r="FDH1" s="159"/>
      <c r="FDI1" s="159"/>
      <c r="FDJ1" s="159"/>
      <c r="FDK1" s="159"/>
      <c r="FDL1" s="159"/>
      <c r="FDM1" s="159"/>
      <c r="FDN1" s="159"/>
      <c r="FDO1" s="159"/>
      <c r="FDP1" s="159"/>
      <c r="FDQ1" s="159"/>
      <c r="FDR1" s="159"/>
      <c r="FDS1" s="159"/>
      <c r="FDT1" s="159"/>
      <c r="FDU1" s="159"/>
      <c r="FDV1" s="159"/>
      <c r="FDW1" s="159"/>
      <c r="FDX1" s="159"/>
      <c r="FDY1" s="159"/>
      <c r="FDZ1" s="159"/>
      <c r="FEA1" s="159"/>
      <c r="FEB1" s="159"/>
      <c r="FEC1" s="159"/>
      <c r="FED1" s="159"/>
      <c r="FEE1" s="159"/>
      <c r="FEF1" s="159"/>
      <c r="FEG1" s="159"/>
      <c r="FEH1" s="159"/>
      <c r="FEI1" s="159"/>
      <c r="FEJ1" s="159"/>
      <c r="FEK1" s="159"/>
      <c r="FEL1" s="159"/>
      <c r="FEM1" s="159"/>
      <c r="FEN1" s="159"/>
      <c r="FEO1" s="159"/>
      <c r="FEP1" s="159"/>
      <c r="FEQ1" s="159"/>
      <c r="FER1" s="159"/>
      <c r="FES1" s="159"/>
      <c r="FET1" s="159"/>
      <c r="FEU1" s="159"/>
      <c r="FEV1" s="159"/>
      <c r="FEW1" s="159"/>
      <c r="FEX1" s="159"/>
      <c r="FEY1" s="159"/>
      <c r="FEZ1" s="159"/>
      <c r="FFA1" s="159"/>
      <c r="FFB1" s="159"/>
      <c r="FFC1" s="159"/>
      <c r="FFD1" s="159"/>
      <c r="FFE1" s="159"/>
      <c r="FFF1" s="159"/>
      <c r="FFG1" s="159"/>
      <c r="FFH1" s="159"/>
      <c r="FFI1" s="159"/>
      <c r="FFJ1" s="159"/>
      <c r="FFK1" s="159"/>
      <c r="FFL1" s="159"/>
      <c r="FFM1" s="159"/>
      <c r="FFN1" s="159"/>
      <c r="FFO1" s="159"/>
      <c r="FFP1" s="159"/>
      <c r="FFQ1" s="159"/>
      <c r="FFR1" s="159"/>
      <c r="FFS1" s="159"/>
      <c r="FFT1" s="159"/>
      <c r="FFU1" s="159"/>
      <c r="FFV1" s="159"/>
      <c r="FFW1" s="159"/>
      <c r="FFX1" s="159"/>
      <c r="FFY1" s="159"/>
      <c r="FFZ1" s="159"/>
      <c r="FGA1" s="159"/>
      <c r="FGB1" s="159"/>
      <c r="FGC1" s="159"/>
      <c r="FGD1" s="159"/>
      <c r="FGE1" s="159"/>
      <c r="FGF1" s="159"/>
      <c r="FGG1" s="159"/>
      <c r="FGH1" s="159"/>
      <c r="FGI1" s="159"/>
      <c r="FGJ1" s="159"/>
      <c r="FGK1" s="159"/>
      <c r="FGL1" s="159"/>
      <c r="FGM1" s="159"/>
      <c r="FGN1" s="159"/>
      <c r="FGO1" s="159"/>
      <c r="FGP1" s="159"/>
      <c r="FGQ1" s="159"/>
      <c r="FGR1" s="159"/>
      <c r="FGS1" s="159"/>
      <c r="FGT1" s="159"/>
      <c r="FGU1" s="159"/>
      <c r="FGV1" s="159"/>
      <c r="FGW1" s="159"/>
      <c r="FGX1" s="159"/>
      <c r="FGY1" s="159"/>
      <c r="FGZ1" s="159"/>
      <c r="FHA1" s="159"/>
      <c r="FHB1" s="159"/>
      <c r="FHC1" s="159"/>
      <c r="FHD1" s="159"/>
      <c r="FHE1" s="159"/>
      <c r="FHF1" s="159"/>
      <c r="FHG1" s="159"/>
      <c r="FHH1" s="159"/>
      <c r="FHI1" s="159"/>
      <c r="FHJ1" s="159"/>
      <c r="FHK1" s="159"/>
      <c r="FHL1" s="159"/>
      <c r="FHM1" s="159"/>
      <c r="FHN1" s="159"/>
      <c r="FHO1" s="159"/>
      <c r="FHP1" s="159"/>
      <c r="FHQ1" s="159"/>
      <c r="FHR1" s="159"/>
      <c r="FHS1" s="159"/>
      <c r="FHT1" s="159"/>
      <c r="FHU1" s="159"/>
      <c r="FHV1" s="159"/>
      <c r="FHW1" s="159"/>
      <c r="FHX1" s="159"/>
      <c r="FHY1" s="159"/>
      <c r="FHZ1" s="159"/>
      <c r="FIA1" s="159"/>
      <c r="FIB1" s="159"/>
      <c r="FIC1" s="159"/>
      <c r="FID1" s="159"/>
      <c r="FIE1" s="159"/>
      <c r="FIF1" s="159"/>
      <c r="FIG1" s="159"/>
      <c r="FIH1" s="159"/>
      <c r="FII1" s="159"/>
      <c r="FIJ1" s="159"/>
      <c r="FIK1" s="159"/>
      <c r="FIL1" s="159"/>
      <c r="FIM1" s="159"/>
      <c r="FIN1" s="159"/>
      <c r="FIO1" s="159"/>
      <c r="FIP1" s="159"/>
      <c r="FIQ1" s="159"/>
      <c r="FIR1" s="159"/>
      <c r="FIS1" s="159"/>
      <c r="FIT1" s="159"/>
      <c r="FIU1" s="159"/>
      <c r="FIV1" s="159"/>
      <c r="FIW1" s="159"/>
      <c r="FIX1" s="159"/>
      <c r="FIY1" s="159"/>
      <c r="FIZ1" s="159"/>
      <c r="FJA1" s="159"/>
      <c r="FJB1" s="159"/>
      <c r="FJC1" s="159"/>
      <c r="FJD1" s="159"/>
      <c r="FJE1" s="159"/>
      <c r="FJF1" s="159"/>
      <c r="FJG1" s="159"/>
      <c r="FJH1" s="159"/>
      <c r="FJI1" s="159"/>
      <c r="FJJ1" s="159"/>
      <c r="FJK1" s="159"/>
      <c r="FJL1" s="159"/>
      <c r="FJM1" s="159"/>
      <c r="FJN1" s="159"/>
      <c r="FJO1" s="159"/>
      <c r="FJP1" s="159"/>
      <c r="FJQ1" s="159"/>
      <c r="FJR1" s="159"/>
      <c r="FJS1" s="159"/>
      <c r="FJT1" s="159"/>
      <c r="FJU1" s="159"/>
      <c r="FJV1" s="159"/>
      <c r="FJW1" s="159"/>
      <c r="FJX1" s="159"/>
      <c r="FJY1" s="159"/>
      <c r="FJZ1" s="159"/>
      <c r="FKA1" s="159"/>
      <c r="FKB1" s="159"/>
      <c r="FKC1" s="159"/>
      <c r="FKD1" s="159"/>
      <c r="FKE1" s="159"/>
      <c r="FKF1" s="159"/>
      <c r="FKG1" s="159"/>
      <c r="FKH1" s="159"/>
      <c r="FKI1" s="159"/>
      <c r="FKJ1" s="159"/>
      <c r="FKK1" s="159"/>
      <c r="FKL1" s="159"/>
      <c r="FKM1" s="159"/>
      <c r="FKN1" s="159"/>
      <c r="FKO1" s="159"/>
      <c r="FKP1" s="159"/>
      <c r="FKQ1" s="159"/>
      <c r="FKR1" s="159"/>
      <c r="FKS1" s="159"/>
      <c r="FKT1" s="159"/>
      <c r="FKU1" s="159"/>
      <c r="FKV1" s="159"/>
      <c r="FKW1" s="159"/>
      <c r="FKX1" s="159"/>
      <c r="FKY1" s="159"/>
      <c r="FKZ1" s="159"/>
      <c r="FLA1" s="159"/>
      <c r="FLB1" s="159"/>
      <c r="FLC1" s="159"/>
      <c r="FLD1" s="159"/>
      <c r="FLE1" s="159"/>
      <c r="FLF1" s="159"/>
      <c r="FLG1" s="159"/>
      <c r="FLH1" s="159"/>
      <c r="FLI1" s="159"/>
      <c r="FLJ1" s="159"/>
      <c r="FLK1" s="159"/>
      <c r="FLL1" s="159"/>
      <c r="FLM1" s="159"/>
      <c r="FLN1" s="159"/>
      <c r="FLO1" s="159"/>
      <c r="FLP1" s="159"/>
      <c r="FLQ1" s="159"/>
      <c r="FLR1" s="159"/>
      <c r="FLS1" s="159"/>
      <c r="FLT1" s="159"/>
      <c r="FLU1" s="159"/>
      <c r="FLV1" s="159"/>
      <c r="FLW1" s="159"/>
      <c r="FLX1" s="159"/>
      <c r="FLY1" s="159"/>
      <c r="FLZ1" s="159"/>
      <c r="FMA1" s="159"/>
      <c r="FMB1" s="159"/>
      <c r="FMC1" s="159"/>
      <c r="FMD1" s="159"/>
      <c r="FME1" s="159"/>
      <c r="FMF1" s="159"/>
      <c r="FMG1" s="159"/>
      <c r="FMH1" s="159"/>
      <c r="FMI1" s="159"/>
      <c r="FMJ1" s="159"/>
      <c r="FMK1" s="159"/>
      <c r="FML1" s="159"/>
      <c r="FMM1" s="159"/>
      <c r="FMN1" s="159"/>
      <c r="FMO1" s="159"/>
      <c r="FMP1" s="159"/>
      <c r="FMQ1" s="159"/>
      <c r="FMR1" s="159"/>
      <c r="FMS1" s="159"/>
      <c r="FMT1" s="159"/>
      <c r="FMU1" s="159"/>
      <c r="FMV1" s="159"/>
      <c r="FMW1" s="159"/>
      <c r="FMX1" s="159"/>
      <c r="FMY1" s="159"/>
      <c r="FMZ1" s="159"/>
      <c r="FNA1" s="159"/>
      <c r="FNB1" s="159"/>
      <c r="FNC1" s="159"/>
      <c r="FND1" s="159"/>
      <c r="FNE1" s="159"/>
      <c r="FNF1" s="159"/>
      <c r="FNG1" s="159"/>
      <c r="FNH1" s="159"/>
      <c r="FNI1" s="159"/>
      <c r="FNJ1" s="159"/>
      <c r="FNK1" s="159"/>
      <c r="FNL1" s="159"/>
      <c r="FNM1" s="159"/>
      <c r="FNN1" s="159"/>
      <c r="FNO1" s="159"/>
      <c r="FNP1" s="159"/>
      <c r="FNQ1" s="159"/>
      <c r="FNR1" s="159"/>
      <c r="FNS1" s="159"/>
      <c r="FNT1" s="159"/>
      <c r="FNU1" s="159"/>
      <c r="FNV1" s="159"/>
      <c r="FNW1" s="159"/>
      <c r="FNX1" s="159"/>
      <c r="FNY1" s="159"/>
      <c r="FNZ1" s="159"/>
      <c r="FOA1" s="159"/>
      <c r="FOB1" s="159"/>
      <c r="FOC1" s="159"/>
      <c r="FOD1" s="159"/>
      <c r="FOE1" s="159"/>
      <c r="FOF1" s="159"/>
      <c r="FOG1" s="159"/>
      <c r="FOH1" s="159"/>
      <c r="FOI1" s="159"/>
      <c r="FOJ1" s="159"/>
      <c r="FOK1" s="159"/>
      <c r="FOL1" s="159"/>
      <c r="FOM1" s="159"/>
      <c r="FON1" s="159"/>
      <c r="FOO1" s="159"/>
      <c r="FOP1" s="159"/>
      <c r="FOQ1" s="159"/>
      <c r="FOR1" s="159"/>
      <c r="FOS1" s="159"/>
      <c r="FOT1" s="159"/>
      <c r="FOU1" s="159"/>
      <c r="FOV1" s="159"/>
      <c r="FOW1" s="159"/>
      <c r="FOX1" s="159"/>
      <c r="FOY1" s="159"/>
      <c r="FOZ1" s="159"/>
      <c r="FPA1" s="159"/>
      <c r="FPB1" s="159"/>
      <c r="FPC1" s="159"/>
      <c r="FPD1" s="159"/>
      <c r="FPE1" s="159"/>
      <c r="FPF1" s="159"/>
      <c r="FPG1" s="159"/>
      <c r="FPH1" s="159"/>
      <c r="FPI1" s="159"/>
      <c r="FPJ1" s="159"/>
      <c r="FPK1" s="159"/>
      <c r="FPL1" s="159"/>
      <c r="FPM1" s="159"/>
      <c r="FPN1" s="159"/>
      <c r="FPO1" s="159"/>
      <c r="FPP1" s="159"/>
      <c r="FPQ1" s="159"/>
      <c r="FPR1" s="159"/>
      <c r="FPS1" s="159"/>
      <c r="FPT1" s="159"/>
      <c r="FPU1" s="159"/>
      <c r="FPV1" s="159"/>
      <c r="FPW1" s="159"/>
      <c r="FPX1" s="159"/>
      <c r="FPY1" s="159"/>
      <c r="FPZ1" s="159"/>
      <c r="FQA1" s="159"/>
      <c r="FQB1" s="159"/>
      <c r="FQC1" s="159"/>
      <c r="FQD1" s="159"/>
      <c r="FQE1" s="159"/>
      <c r="FQF1" s="159"/>
      <c r="FQG1" s="159"/>
      <c r="FQH1" s="159"/>
      <c r="FQI1" s="159"/>
      <c r="FQJ1" s="159"/>
      <c r="FQK1" s="159"/>
      <c r="FQL1" s="159"/>
      <c r="FQM1" s="159"/>
      <c r="FQN1" s="159"/>
      <c r="FQO1" s="159"/>
      <c r="FQP1" s="159"/>
      <c r="FQQ1" s="159"/>
      <c r="FQR1" s="159"/>
      <c r="FQS1" s="159"/>
      <c r="FQT1" s="159"/>
      <c r="FQU1" s="159"/>
      <c r="FQV1" s="159"/>
      <c r="FQW1" s="159"/>
      <c r="FQX1" s="159"/>
      <c r="FQY1" s="159"/>
      <c r="FQZ1" s="159"/>
      <c r="FRA1" s="159"/>
      <c r="FRB1" s="159"/>
      <c r="FRC1" s="159"/>
      <c r="FRD1" s="159"/>
      <c r="FRE1" s="159"/>
      <c r="FRF1" s="159"/>
      <c r="FRG1" s="159"/>
      <c r="FRH1" s="159"/>
      <c r="FRI1" s="159"/>
      <c r="FRJ1" s="159"/>
      <c r="FRK1" s="159"/>
      <c r="FRL1" s="159"/>
      <c r="FRM1" s="159"/>
      <c r="FRN1" s="159"/>
      <c r="FRO1" s="159"/>
      <c r="FRP1" s="159"/>
      <c r="FRQ1" s="159"/>
      <c r="FRR1" s="159"/>
      <c r="FRS1" s="159"/>
      <c r="FRT1" s="159"/>
      <c r="FRU1" s="159"/>
      <c r="FRV1" s="159"/>
      <c r="FRW1" s="159"/>
      <c r="FRX1" s="159"/>
      <c r="FRY1" s="159"/>
      <c r="FRZ1" s="159"/>
      <c r="FSA1" s="159"/>
      <c r="FSB1" s="159"/>
      <c r="FSC1" s="159"/>
      <c r="FSD1" s="159"/>
      <c r="FSE1" s="159"/>
      <c r="FSF1" s="159"/>
      <c r="FSG1" s="159"/>
      <c r="FSH1" s="159"/>
      <c r="FSI1" s="159"/>
      <c r="FSJ1" s="159"/>
      <c r="FSK1" s="159"/>
      <c r="FSL1" s="159"/>
      <c r="FSM1" s="159"/>
      <c r="FSN1" s="159"/>
      <c r="FSO1" s="159"/>
      <c r="FSP1" s="159"/>
      <c r="FSQ1" s="159"/>
      <c r="FSR1" s="159"/>
      <c r="FSS1" s="159"/>
      <c r="FST1" s="159"/>
      <c r="FSU1" s="159"/>
      <c r="FSV1" s="159"/>
      <c r="FSW1" s="159"/>
      <c r="FSX1" s="159"/>
      <c r="FSY1" s="159"/>
      <c r="FSZ1" s="159"/>
      <c r="FTA1" s="159"/>
      <c r="FTB1" s="159"/>
      <c r="FTC1" s="159"/>
      <c r="FTD1" s="159"/>
      <c r="FTE1" s="159"/>
      <c r="FTF1" s="159"/>
      <c r="FTG1" s="159"/>
      <c r="FTH1" s="159"/>
      <c r="FTI1" s="159"/>
      <c r="FTJ1" s="159"/>
      <c r="FTK1" s="159"/>
      <c r="FTL1" s="159"/>
      <c r="FTM1" s="159"/>
      <c r="FTN1" s="159"/>
      <c r="FTO1" s="159"/>
      <c r="FTP1" s="159"/>
      <c r="FTQ1" s="159"/>
      <c r="FTR1" s="159"/>
      <c r="FTS1" s="159"/>
      <c r="FTT1" s="159"/>
      <c r="FTU1" s="159"/>
      <c r="FTV1" s="159"/>
      <c r="FTW1" s="159"/>
      <c r="FTX1" s="159"/>
      <c r="FTY1" s="159"/>
      <c r="FTZ1" s="159"/>
      <c r="FUA1" s="159"/>
      <c r="FUB1" s="159"/>
      <c r="FUC1" s="159"/>
      <c r="FUD1" s="159"/>
      <c r="FUE1" s="159"/>
      <c r="FUF1" s="159"/>
      <c r="FUG1" s="159"/>
      <c r="FUH1" s="159"/>
      <c r="FUI1" s="159"/>
      <c r="FUJ1" s="159"/>
      <c r="FUK1" s="159"/>
      <c r="FUL1" s="159"/>
      <c r="FUM1" s="159"/>
      <c r="FUN1" s="159"/>
      <c r="FUO1" s="159"/>
      <c r="FUP1" s="159"/>
      <c r="FUQ1" s="159"/>
      <c r="FUR1" s="159"/>
      <c r="FUS1" s="159"/>
      <c r="FUT1" s="159"/>
      <c r="FUU1" s="159"/>
      <c r="FUV1" s="159"/>
      <c r="FUW1" s="159"/>
      <c r="FUX1" s="159"/>
      <c r="FUY1" s="159"/>
      <c r="FUZ1" s="159"/>
      <c r="FVA1" s="159"/>
      <c r="FVB1" s="159"/>
      <c r="FVC1" s="159"/>
      <c r="FVD1" s="159"/>
      <c r="FVE1" s="159"/>
      <c r="FVF1" s="159"/>
      <c r="FVG1" s="159"/>
      <c r="FVH1" s="159"/>
      <c r="FVI1" s="159"/>
      <c r="FVJ1" s="159"/>
      <c r="FVK1" s="159"/>
      <c r="FVL1" s="159"/>
      <c r="FVM1" s="159"/>
      <c r="FVN1" s="159"/>
      <c r="FVO1" s="159"/>
      <c r="FVP1" s="159"/>
      <c r="FVQ1" s="159"/>
      <c r="FVR1" s="159"/>
      <c r="FVS1" s="159"/>
      <c r="FVT1" s="159"/>
      <c r="FVU1" s="159"/>
      <c r="FVV1" s="159"/>
      <c r="FVW1" s="159"/>
      <c r="FVX1" s="159"/>
      <c r="FVY1" s="159"/>
      <c r="FVZ1" s="159"/>
      <c r="FWA1" s="159"/>
      <c r="FWB1" s="159"/>
      <c r="FWC1" s="159"/>
      <c r="FWD1" s="159"/>
      <c r="FWE1" s="159"/>
      <c r="FWF1" s="159"/>
      <c r="FWG1" s="159"/>
      <c r="FWH1" s="159"/>
      <c r="FWI1" s="159"/>
      <c r="FWJ1" s="159"/>
      <c r="FWK1" s="159"/>
      <c r="FWL1" s="159"/>
      <c r="FWM1" s="159"/>
      <c r="FWN1" s="159"/>
      <c r="FWO1" s="159"/>
      <c r="FWP1" s="159"/>
      <c r="FWQ1" s="159"/>
      <c r="FWR1" s="159"/>
      <c r="FWS1" s="159"/>
      <c r="FWT1" s="159"/>
      <c r="FWU1" s="159"/>
      <c r="FWV1" s="159"/>
      <c r="FWW1" s="159"/>
      <c r="FWX1" s="159"/>
      <c r="FWY1" s="159"/>
      <c r="FWZ1" s="159"/>
      <c r="FXA1" s="159"/>
      <c r="FXB1" s="159"/>
      <c r="FXC1" s="159"/>
      <c r="FXD1" s="159"/>
      <c r="FXE1" s="159"/>
      <c r="FXF1" s="159"/>
      <c r="FXG1" s="159"/>
      <c r="FXH1" s="159"/>
      <c r="FXI1" s="159"/>
      <c r="FXJ1" s="159"/>
      <c r="FXK1" s="159"/>
      <c r="FXL1" s="159"/>
      <c r="FXM1" s="159"/>
      <c r="FXN1" s="159"/>
      <c r="FXO1" s="159"/>
      <c r="FXP1" s="159"/>
      <c r="FXQ1" s="159"/>
      <c r="FXR1" s="159"/>
      <c r="FXS1" s="159"/>
      <c r="FXT1" s="159"/>
      <c r="FXU1" s="159"/>
      <c r="FXV1" s="159"/>
      <c r="FXW1" s="159"/>
      <c r="FXX1" s="159"/>
      <c r="FXY1" s="159"/>
      <c r="FXZ1" s="159"/>
      <c r="FYA1" s="159"/>
      <c r="FYB1" s="159"/>
      <c r="FYC1" s="159"/>
      <c r="FYD1" s="159"/>
      <c r="FYE1" s="159"/>
      <c r="FYF1" s="159"/>
      <c r="FYG1" s="159"/>
      <c r="FYH1" s="159"/>
      <c r="FYI1" s="159"/>
      <c r="FYJ1" s="159"/>
      <c r="FYK1" s="159"/>
      <c r="FYL1" s="159"/>
      <c r="FYM1" s="159"/>
      <c r="FYN1" s="159"/>
      <c r="FYO1" s="159"/>
      <c r="FYP1" s="159"/>
      <c r="FYQ1" s="159"/>
      <c r="FYR1" s="159"/>
      <c r="FYS1" s="159"/>
      <c r="FYT1" s="159"/>
      <c r="FYU1" s="159"/>
      <c r="FYV1" s="159"/>
      <c r="FYW1" s="159"/>
      <c r="FYX1" s="159"/>
      <c r="FYY1" s="159"/>
      <c r="FYZ1" s="159"/>
      <c r="FZA1" s="159"/>
      <c r="FZB1" s="159"/>
      <c r="FZC1" s="159"/>
      <c r="FZD1" s="159"/>
      <c r="FZE1" s="159"/>
      <c r="FZF1" s="159"/>
      <c r="FZG1" s="159"/>
      <c r="FZH1" s="159"/>
      <c r="FZI1" s="159"/>
      <c r="FZJ1" s="159"/>
      <c r="FZK1" s="159"/>
      <c r="FZL1" s="159"/>
      <c r="FZM1" s="159"/>
      <c r="FZN1" s="159"/>
      <c r="FZO1" s="159"/>
      <c r="FZP1" s="159"/>
      <c r="FZQ1" s="159"/>
      <c r="FZR1" s="159"/>
      <c r="FZS1" s="159"/>
      <c r="FZT1" s="159"/>
      <c r="FZU1" s="159"/>
      <c r="FZV1" s="159"/>
      <c r="FZW1" s="159"/>
      <c r="FZX1" s="159"/>
      <c r="FZY1" s="159"/>
      <c r="FZZ1" s="159"/>
      <c r="GAA1" s="159"/>
      <c r="GAB1" s="159"/>
      <c r="GAC1" s="159"/>
      <c r="GAD1" s="159"/>
      <c r="GAE1" s="159"/>
      <c r="GAF1" s="159"/>
      <c r="GAG1" s="159"/>
      <c r="GAH1" s="159"/>
      <c r="GAI1" s="159"/>
      <c r="GAJ1" s="159"/>
      <c r="GAK1" s="159"/>
      <c r="GAL1" s="159"/>
      <c r="GAM1" s="159"/>
      <c r="GAN1" s="159"/>
      <c r="GAO1" s="159"/>
      <c r="GAP1" s="159"/>
      <c r="GAQ1" s="159"/>
      <c r="GAR1" s="159"/>
      <c r="GAS1" s="159"/>
      <c r="GAT1" s="159"/>
      <c r="GAU1" s="159"/>
      <c r="GAV1" s="159"/>
      <c r="GAW1" s="159"/>
      <c r="GAX1" s="159"/>
      <c r="GAY1" s="159"/>
      <c r="GAZ1" s="159"/>
      <c r="GBA1" s="159"/>
      <c r="GBB1" s="159"/>
      <c r="GBC1" s="159"/>
      <c r="GBD1" s="159"/>
      <c r="GBE1" s="159"/>
      <c r="GBF1" s="159"/>
      <c r="GBG1" s="159"/>
      <c r="GBH1" s="159"/>
      <c r="GBI1" s="159"/>
      <c r="GBJ1" s="159"/>
      <c r="GBK1" s="159"/>
      <c r="GBL1" s="159"/>
      <c r="GBM1" s="159"/>
      <c r="GBN1" s="159"/>
      <c r="GBO1" s="159"/>
      <c r="GBP1" s="159"/>
      <c r="GBQ1" s="159"/>
      <c r="GBR1" s="159"/>
      <c r="GBS1" s="159"/>
      <c r="GBT1" s="159"/>
      <c r="GBU1" s="159"/>
      <c r="GBV1" s="159"/>
      <c r="GBW1" s="159"/>
      <c r="GBX1" s="159"/>
      <c r="GBY1" s="159"/>
      <c r="GBZ1" s="159"/>
      <c r="GCA1" s="159"/>
      <c r="GCB1" s="159"/>
      <c r="GCC1" s="159"/>
      <c r="GCD1" s="159"/>
      <c r="GCE1" s="159"/>
      <c r="GCF1" s="159"/>
      <c r="GCG1" s="159"/>
      <c r="GCH1" s="159"/>
      <c r="GCI1" s="159"/>
      <c r="GCJ1" s="159"/>
      <c r="GCK1" s="159"/>
      <c r="GCL1" s="159"/>
      <c r="GCM1" s="159"/>
      <c r="GCN1" s="159"/>
      <c r="GCO1" s="159"/>
      <c r="GCP1" s="159"/>
      <c r="GCQ1" s="159"/>
      <c r="GCR1" s="159"/>
      <c r="GCS1" s="159"/>
      <c r="GCT1" s="159"/>
      <c r="GCU1" s="159"/>
      <c r="GCV1" s="159"/>
      <c r="GCW1" s="159"/>
      <c r="GCX1" s="159"/>
      <c r="GCY1" s="159"/>
      <c r="GCZ1" s="159"/>
      <c r="GDA1" s="159"/>
      <c r="GDB1" s="159"/>
      <c r="GDC1" s="159"/>
      <c r="GDD1" s="159"/>
      <c r="GDE1" s="159"/>
      <c r="GDF1" s="159"/>
      <c r="GDG1" s="159"/>
      <c r="GDH1" s="159"/>
      <c r="GDI1" s="159"/>
      <c r="GDJ1" s="159"/>
      <c r="GDK1" s="159"/>
      <c r="GDL1" s="159"/>
      <c r="GDM1" s="159"/>
      <c r="GDN1" s="159"/>
      <c r="GDO1" s="159"/>
      <c r="GDP1" s="159"/>
      <c r="GDQ1" s="159"/>
      <c r="GDR1" s="159"/>
      <c r="GDS1" s="159"/>
      <c r="GDT1" s="159"/>
      <c r="GDU1" s="159"/>
      <c r="GDV1" s="159"/>
      <c r="GDW1" s="159"/>
      <c r="GDX1" s="159"/>
      <c r="GDY1" s="159"/>
      <c r="GDZ1" s="159"/>
      <c r="GEA1" s="159"/>
      <c r="GEB1" s="159"/>
      <c r="GEC1" s="159"/>
      <c r="GED1" s="159"/>
      <c r="GEE1" s="159"/>
      <c r="GEF1" s="159"/>
      <c r="GEG1" s="159"/>
      <c r="GEH1" s="159"/>
      <c r="GEI1" s="159"/>
      <c r="GEJ1" s="159"/>
      <c r="GEK1" s="159"/>
      <c r="GEL1" s="159"/>
      <c r="GEM1" s="159"/>
      <c r="GEN1" s="159"/>
      <c r="GEO1" s="159"/>
      <c r="GEP1" s="159"/>
      <c r="GEQ1" s="159"/>
      <c r="GER1" s="159"/>
      <c r="GES1" s="159"/>
      <c r="GET1" s="159"/>
      <c r="GEU1" s="159"/>
      <c r="GEV1" s="159"/>
      <c r="GEW1" s="159"/>
      <c r="GEX1" s="159"/>
      <c r="GEY1" s="159"/>
      <c r="GEZ1" s="159"/>
      <c r="GFA1" s="159"/>
      <c r="GFB1" s="159"/>
      <c r="GFC1" s="159"/>
      <c r="GFD1" s="159"/>
      <c r="GFE1" s="159"/>
      <c r="GFF1" s="159"/>
      <c r="GFG1" s="159"/>
      <c r="GFH1" s="159"/>
      <c r="GFI1" s="159"/>
      <c r="GFJ1" s="159"/>
      <c r="GFK1" s="159"/>
      <c r="GFL1" s="159"/>
      <c r="GFM1" s="159"/>
      <c r="GFN1" s="159"/>
      <c r="GFO1" s="159"/>
      <c r="GFP1" s="159"/>
      <c r="GFQ1" s="159"/>
      <c r="GFR1" s="159"/>
      <c r="GFS1" s="159"/>
      <c r="GFT1" s="159"/>
      <c r="GFU1" s="159"/>
      <c r="GFV1" s="159"/>
      <c r="GFW1" s="159"/>
      <c r="GFX1" s="159"/>
      <c r="GFY1" s="159"/>
      <c r="GFZ1" s="159"/>
      <c r="GGA1" s="159"/>
      <c r="GGB1" s="159"/>
      <c r="GGC1" s="159"/>
      <c r="GGD1" s="159"/>
      <c r="GGE1" s="159"/>
      <c r="GGF1" s="159"/>
      <c r="GGG1" s="159"/>
      <c r="GGH1" s="159"/>
      <c r="GGI1" s="159"/>
      <c r="GGJ1" s="159"/>
      <c r="GGK1" s="159"/>
      <c r="GGL1" s="159"/>
      <c r="GGM1" s="159"/>
      <c r="GGN1" s="159"/>
      <c r="GGO1" s="159"/>
      <c r="GGP1" s="159"/>
      <c r="GGQ1" s="159"/>
      <c r="GGR1" s="159"/>
      <c r="GGS1" s="159"/>
      <c r="GGT1" s="159"/>
      <c r="GGU1" s="159"/>
      <c r="GGV1" s="159"/>
      <c r="GGW1" s="159"/>
      <c r="GGX1" s="159"/>
      <c r="GGY1" s="159"/>
      <c r="GGZ1" s="159"/>
      <c r="GHA1" s="159"/>
      <c r="GHB1" s="159"/>
      <c r="GHC1" s="159"/>
      <c r="GHD1" s="159"/>
      <c r="GHE1" s="159"/>
      <c r="GHF1" s="159"/>
      <c r="GHG1" s="159"/>
      <c r="GHH1" s="159"/>
      <c r="GHI1" s="159"/>
      <c r="GHJ1" s="159"/>
      <c r="GHK1" s="159"/>
      <c r="GHL1" s="159"/>
      <c r="GHM1" s="159"/>
      <c r="GHN1" s="159"/>
      <c r="GHO1" s="159"/>
      <c r="GHP1" s="159"/>
      <c r="GHQ1" s="159"/>
      <c r="GHR1" s="159"/>
      <c r="GHS1" s="159"/>
      <c r="GHT1" s="159"/>
      <c r="GHU1" s="159"/>
      <c r="GHV1" s="159"/>
      <c r="GHW1" s="159"/>
      <c r="GHX1" s="159"/>
      <c r="GHY1" s="159"/>
      <c r="GHZ1" s="159"/>
      <c r="GIA1" s="159"/>
      <c r="GIB1" s="159"/>
      <c r="GIC1" s="159"/>
      <c r="GID1" s="159"/>
      <c r="GIE1" s="159"/>
      <c r="GIF1" s="159"/>
      <c r="GIG1" s="159"/>
      <c r="GIH1" s="159"/>
      <c r="GII1" s="159"/>
      <c r="GIJ1" s="159"/>
      <c r="GIK1" s="159"/>
      <c r="GIL1" s="159"/>
      <c r="GIM1" s="159"/>
      <c r="GIN1" s="159"/>
      <c r="GIO1" s="159"/>
      <c r="GIP1" s="159"/>
      <c r="GIQ1" s="159"/>
      <c r="GIR1" s="159"/>
      <c r="GIS1" s="159"/>
      <c r="GIT1" s="159"/>
      <c r="GIU1" s="159"/>
      <c r="GIV1" s="159"/>
      <c r="GIW1" s="159"/>
      <c r="GIX1" s="159"/>
      <c r="GIY1" s="159"/>
      <c r="GIZ1" s="159"/>
      <c r="GJA1" s="159"/>
      <c r="GJB1" s="159"/>
      <c r="GJC1" s="159"/>
      <c r="GJD1" s="159"/>
      <c r="GJE1" s="159"/>
      <c r="GJF1" s="159"/>
      <c r="GJG1" s="159"/>
      <c r="GJH1" s="159"/>
      <c r="GJI1" s="159"/>
      <c r="GJJ1" s="159"/>
      <c r="GJK1" s="159"/>
      <c r="GJL1" s="159"/>
      <c r="GJM1" s="159"/>
      <c r="GJN1" s="159"/>
      <c r="GJO1" s="159"/>
      <c r="GJP1" s="159"/>
      <c r="GJQ1" s="159"/>
      <c r="GJR1" s="159"/>
      <c r="GJS1" s="159"/>
      <c r="GJT1" s="159"/>
      <c r="GJU1" s="159"/>
      <c r="GJV1" s="159"/>
      <c r="GJW1" s="159"/>
      <c r="GJX1" s="159"/>
      <c r="GJY1" s="159"/>
      <c r="GJZ1" s="159"/>
      <c r="GKA1" s="159"/>
      <c r="GKB1" s="159"/>
      <c r="GKC1" s="159"/>
      <c r="GKD1" s="159"/>
      <c r="GKE1" s="159"/>
      <c r="GKF1" s="159"/>
      <c r="GKG1" s="159"/>
      <c r="GKH1" s="159"/>
      <c r="GKI1" s="159"/>
      <c r="GKJ1" s="159"/>
      <c r="GKK1" s="159"/>
      <c r="GKL1" s="159"/>
      <c r="GKM1" s="159"/>
      <c r="GKN1" s="159"/>
      <c r="GKO1" s="159"/>
      <c r="GKP1" s="159"/>
      <c r="GKQ1" s="159"/>
      <c r="GKR1" s="159"/>
      <c r="GKS1" s="159"/>
      <c r="GKT1" s="159"/>
      <c r="GKU1" s="159"/>
      <c r="GKV1" s="159"/>
      <c r="GKW1" s="159"/>
      <c r="GKX1" s="159"/>
      <c r="GKY1" s="159"/>
      <c r="GKZ1" s="159"/>
      <c r="GLA1" s="159"/>
      <c r="GLB1" s="159"/>
      <c r="GLC1" s="159"/>
      <c r="GLD1" s="159"/>
      <c r="GLE1" s="159"/>
      <c r="GLF1" s="159"/>
      <c r="GLG1" s="159"/>
      <c r="GLH1" s="159"/>
      <c r="GLI1" s="159"/>
      <c r="GLJ1" s="159"/>
      <c r="GLK1" s="159"/>
      <c r="GLL1" s="159"/>
      <c r="GLM1" s="159"/>
      <c r="GLN1" s="159"/>
      <c r="GLO1" s="159"/>
      <c r="GLP1" s="159"/>
      <c r="GLQ1" s="159"/>
      <c r="GLR1" s="159"/>
      <c r="GLS1" s="159"/>
      <c r="GLT1" s="159"/>
      <c r="GLU1" s="159"/>
      <c r="GLV1" s="159"/>
      <c r="GLW1" s="159"/>
      <c r="GLX1" s="159"/>
      <c r="GLY1" s="159"/>
      <c r="GLZ1" s="159"/>
      <c r="GMA1" s="159"/>
      <c r="GMB1" s="159"/>
      <c r="GMC1" s="159"/>
      <c r="GMD1" s="159"/>
      <c r="GME1" s="159"/>
      <c r="GMF1" s="159"/>
      <c r="GMG1" s="159"/>
      <c r="GMH1" s="159"/>
      <c r="GMI1" s="159"/>
      <c r="GMJ1" s="159"/>
      <c r="GMK1" s="159"/>
      <c r="GML1" s="159"/>
      <c r="GMM1" s="159"/>
      <c r="GMN1" s="159"/>
      <c r="GMO1" s="159"/>
      <c r="GMP1" s="159"/>
      <c r="GMQ1" s="159"/>
      <c r="GMR1" s="159"/>
      <c r="GMS1" s="159"/>
      <c r="GMT1" s="159"/>
      <c r="GMU1" s="159"/>
      <c r="GMV1" s="159"/>
      <c r="GMW1" s="159"/>
      <c r="GMX1" s="159"/>
      <c r="GMY1" s="159"/>
      <c r="GMZ1" s="159"/>
      <c r="GNA1" s="159"/>
      <c r="GNB1" s="159"/>
      <c r="GNC1" s="159"/>
      <c r="GND1" s="159"/>
      <c r="GNE1" s="159"/>
      <c r="GNF1" s="159"/>
      <c r="GNG1" s="159"/>
      <c r="GNH1" s="159"/>
      <c r="GNI1" s="159"/>
      <c r="GNJ1" s="159"/>
      <c r="GNK1" s="159"/>
      <c r="GNL1" s="159"/>
      <c r="GNM1" s="159"/>
      <c r="GNN1" s="159"/>
      <c r="GNO1" s="159"/>
      <c r="GNP1" s="159"/>
      <c r="GNQ1" s="159"/>
      <c r="GNR1" s="159"/>
      <c r="GNS1" s="159"/>
      <c r="GNT1" s="159"/>
      <c r="GNU1" s="159"/>
      <c r="GNV1" s="159"/>
      <c r="GNW1" s="159"/>
      <c r="GNX1" s="159"/>
      <c r="GNY1" s="159"/>
      <c r="GNZ1" s="159"/>
      <c r="GOA1" s="159"/>
      <c r="GOB1" s="159"/>
      <c r="GOC1" s="159"/>
      <c r="GOD1" s="159"/>
      <c r="GOE1" s="159"/>
      <c r="GOF1" s="159"/>
      <c r="GOG1" s="159"/>
      <c r="GOH1" s="159"/>
      <c r="GOI1" s="159"/>
      <c r="GOJ1" s="159"/>
      <c r="GOK1" s="159"/>
      <c r="GOL1" s="159"/>
      <c r="GOM1" s="159"/>
      <c r="GON1" s="159"/>
      <c r="GOO1" s="159"/>
      <c r="GOP1" s="159"/>
      <c r="GOQ1" s="159"/>
      <c r="GOR1" s="159"/>
      <c r="GOS1" s="159"/>
      <c r="GOT1" s="159"/>
      <c r="GOU1" s="159"/>
      <c r="GOV1" s="159"/>
      <c r="GOW1" s="159"/>
      <c r="GOX1" s="159"/>
      <c r="GOY1" s="159"/>
      <c r="GOZ1" s="159"/>
      <c r="GPA1" s="159"/>
      <c r="GPB1" s="159"/>
      <c r="GPC1" s="159"/>
      <c r="GPD1" s="159"/>
      <c r="GPE1" s="159"/>
      <c r="GPF1" s="159"/>
      <c r="GPG1" s="159"/>
      <c r="GPH1" s="159"/>
      <c r="GPI1" s="159"/>
      <c r="GPJ1" s="159"/>
      <c r="GPK1" s="159"/>
      <c r="GPL1" s="159"/>
      <c r="GPM1" s="159"/>
      <c r="GPN1" s="159"/>
      <c r="GPO1" s="159"/>
      <c r="GPP1" s="159"/>
      <c r="GPQ1" s="159"/>
      <c r="GPR1" s="159"/>
      <c r="GPS1" s="159"/>
      <c r="GPT1" s="159"/>
      <c r="GPU1" s="159"/>
      <c r="GPV1" s="159"/>
      <c r="GPW1" s="159"/>
      <c r="GPX1" s="159"/>
      <c r="GPY1" s="159"/>
      <c r="GPZ1" s="159"/>
      <c r="GQA1" s="159"/>
      <c r="GQB1" s="159"/>
      <c r="GQC1" s="159"/>
      <c r="GQD1" s="159"/>
      <c r="GQE1" s="159"/>
      <c r="GQF1" s="159"/>
      <c r="GQG1" s="159"/>
      <c r="GQH1" s="159"/>
      <c r="GQI1" s="159"/>
      <c r="GQJ1" s="159"/>
      <c r="GQK1" s="159"/>
      <c r="GQL1" s="159"/>
      <c r="GQM1" s="159"/>
      <c r="GQN1" s="159"/>
      <c r="GQO1" s="159"/>
      <c r="GQP1" s="159"/>
      <c r="GQQ1" s="159"/>
      <c r="GQR1" s="159"/>
      <c r="GQS1" s="159"/>
      <c r="GQT1" s="159"/>
      <c r="GQU1" s="159"/>
      <c r="GQV1" s="159"/>
      <c r="GQW1" s="159"/>
      <c r="GQX1" s="159"/>
      <c r="GQY1" s="159"/>
      <c r="GQZ1" s="159"/>
      <c r="GRA1" s="159"/>
      <c r="GRB1" s="159"/>
      <c r="GRC1" s="159"/>
      <c r="GRD1" s="159"/>
      <c r="GRE1" s="159"/>
      <c r="GRF1" s="159"/>
      <c r="GRG1" s="159"/>
      <c r="GRH1" s="159"/>
      <c r="GRI1" s="159"/>
      <c r="GRJ1" s="159"/>
      <c r="GRK1" s="159"/>
      <c r="GRL1" s="159"/>
      <c r="GRM1" s="159"/>
      <c r="GRN1" s="159"/>
      <c r="GRO1" s="159"/>
      <c r="GRP1" s="159"/>
      <c r="GRQ1" s="159"/>
      <c r="GRR1" s="159"/>
      <c r="GRS1" s="159"/>
      <c r="GRT1" s="159"/>
      <c r="GRU1" s="159"/>
      <c r="GRV1" s="159"/>
      <c r="GRW1" s="159"/>
      <c r="GRX1" s="159"/>
      <c r="GRY1" s="159"/>
      <c r="GRZ1" s="159"/>
      <c r="GSA1" s="159"/>
      <c r="GSB1" s="159"/>
      <c r="GSC1" s="159"/>
      <c r="GSD1" s="159"/>
      <c r="GSE1" s="159"/>
      <c r="GSF1" s="159"/>
      <c r="GSG1" s="159"/>
      <c r="GSH1" s="159"/>
      <c r="GSI1" s="159"/>
      <c r="GSJ1" s="159"/>
      <c r="GSK1" s="159"/>
      <c r="GSL1" s="159"/>
      <c r="GSM1" s="159"/>
      <c r="GSN1" s="159"/>
      <c r="GSO1" s="159"/>
      <c r="GSP1" s="159"/>
      <c r="GSQ1" s="159"/>
      <c r="GSR1" s="159"/>
      <c r="GSS1" s="159"/>
      <c r="GST1" s="159"/>
      <c r="GSU1" s="159"/>
      <c r="GSV1" s="159"/>
      <c r="GSW1" s="159"/>
      <c r="GSX1" s="159"/>
      <c r="GSY1" s="159"/>
      <c r="GSZ1" s="159"/>
      <c r="GTA1" s="159"/>
      <c r="GTB1" s="159"/>
      <c r="GTC1" s="159"/>
      <c r="GTD1" s="159"/>
      <c r="GTE1" s="159"/>
      <c r="GTF1" s="159"/>
      <c r="GTG1" s="159"/>
      <c r="GTH1" s="159"/>
      <c r="GTI1" s="159"/>
      <c r="GTJ1" s="159"/>
      <c r="GTK1" s="159"/>
      <c r="GTL1" s="159"/>
      <c r="GTM1" s="159"/>
      <c r="GTN1" s="159"/>
      <c r="GTO1" s="159"/>
      <c r="GTP1" s="159"/>
      <c r="GTQ1" s="159"/>
      <c r="GTR1" s="159"/>
      <c r="GTS1" s="159"/>
      <c r="GTT1" s="159"/>
      <c r="GTU1" s="159"/>
      <c r="GTV1" s="159"/>
      <c r="GTW1" s="159"/>
      <c r="GTX1" s="159"/>
      <c r="GTY1" s="159"/>
      <c r="GTZ1" s="159"/>
      <c r="GUA1" s="159"/>
      <c r="GUB1" s="159"/>
      <c r="GUC1" s="159"/>
      <c r="GUD1" s="159"/>
      <c r="GUE1" s="159"/>
      <c r="GUF1" s="159"/>
      <c r="GUG1" s="159"/>
      <c r="GUH1" s="159"/>
      <c r="GUI1" s="159"/>
      <c r="GUJ1" s="159"/>
      <c r="GUK1" s="159"/>
      <c r="GUL1" s="159"/>
      <c r="GUM1" s="159"/>
      <c r="GUN1" s="159"/>
      <c r="GUO1" s="159"/>
      <c r="GUP1" s="159"/>
      <c r="GUQ1" s="159"/>
      <c r="GUR1" s="159"/>
      <c r="GUS1" s="159"/>
      <c r="GUT1" s="159"/>
      <c r="GUU1" s="159"/>
      <c r="GUV1" s="159"/>
      <c r="GUW1" s="159"/>
      <c r="GUX1" s="159"/>
      <c r="GUY1" s="159"/>
      <c r="GUZ1" s="159"/>
      <c r="GVA1" s="159"/>
      <c r="GVB1" s="159"/>
      <c r="GVC1" s="159"/>
      <c r="GVD1" s="159"/>
      <c r="GVE1" s="159"/>
      <c r="GVF1" s="159"/>
      <c r="GVG1" s="159"/>
      <c r="GVH1" s="159"/>
      <c r="GVI1" s="159"/>
      <c r="GVJ1" s="159"/>
      <c r="GVK1" s="159"/>
      <c r="GVL1" s="159"/>
      <c r="GVM1" s="159"/>
      <c r="GVN1" s="159"/>
      <c r="GVO1" s="159"/>
      <c r="GVP1" s="159"/>
      <c r="GVQ1" s="159"/>
      <c r="GVR1" s="159"/>
      <c r="GVS1" s="159"/>
      <c r="GVT1" s="159"/>
      <c r="GVU1" s="159"/>
      <c r="GVV1" s="159"/>
      <c r="GVW1" s="159"/>
      <c r="GVX1" s="159"/>
      <c r="GVY1" s="159"/>
      <c r="GVZ1" s="159"/>
      <c r="GWA1" s="159"/>
      <c r="GWB1" s="159"/>
      <c r="GWC1" s="159"/>
      <c r="GWD1" s="159"/>
      <c r="GWE1" s="159"/>
      <c r="GWF1" s="159"/>
      <c r="GWG1" s="159"/>
      <c r="GWH1" s="159"/>
      <c r="GWI1" s="159"/>
      <c r="GWJ1" s="159"/>
      <c r="GWK1" s="159"/>
      <c r="GWL1" s="159"/>
      <c r="GWM1" s="159"/>
      <c r="GWN1" s="159"/>
      <c r="GWO1" s="159"/>
      <c r="GWP1" s="159"/>
      <c r="GWQ1" s="159"/>
      <c r="GWR1" s="159"/>
      <c r="GWS1" s="159"/>
      <c r="GWT1" s="159"/>
      <c r="GWU1" s="159"/>
      <c r="GWV1" s="159"/>
      <c r="GWW1" s="159"/>
      <c r="GWX1" s="159"/>
      <c r="GWY1" s="159"/>
      <c r="GWZ1" s="159"/>
      <c r="GXA1" s="159"/>
      <c r="GXB1" s="159"/>
      <c r="GXC1" s="159"/>
      <c r="GXD1" s="159"/>
      <c r="GXE1" s="159"/>
      <c r="GXF1" s="159"/>
      <c r="GXG1" s="159"/>
      <c r="GXH1" s="159"/>
      <c r="GXI1" s="159"/>
      <c r="GXJ1" s="159"/>
      <c r="GXK1" s="159"/>
      <c r="GXL1" s="159"/>
      <c r="GXM1" s="159"/>
      <c r="GXN1" s="159"/>
      <c r="GXO1" s="159"/>
      <c r="GXP1" s="159"/>
      <c r="GXQ1" s="159"/>
      <c r="GXR1" s="159"/>
      <c r="GXS1" s="159"/>
      <c r="GXT1" s="159"/>
      <c r="GXU1" s="159"/>
      <c r="GXV1" s="159"/>
      <c r="GXW1" s="159"/>
      <c r="GXX1" s="159"/>
      <c r="GXY1" s="159"/>
      <c r="GXZ1" s="159"/>
      <c r="GYA1" s="159"/>
      <c r="GYB1" s="159"/>
      <c r="GYC1" s="159"/>
      <c r="GYD1" s="159"/>
      <c r="GYE1" s="159"/>
      <c r="GYF1" s="159"/>
      <c r="GYG1" s="159"/>
      <c r="GYH1" s="159"/>
      <c r="GYI1" s="159"/>
      <c r="GYJ1" s="159"/>
      <c r="GYK1" s="159"/>
      <c r="GYL1" s="159"/>
      <c r="GYM1" s="159"/>
      <c r="GYN1" s="159"/>
      <c r="GYO1" s="159"/>
      <c r="GYP1" s="159"/>
      <c r="GYQ1" s="159"/>
      <c r="GYR1" s="159"/>
      <c r="GYS1" s="159"/>
      <c r="GYT1" s="159"/>
      <c r="GYU1" s="159"/>
      <c r="GYV1" s="159"/>
      <c r="GYW1" s="159"/>
      <c r="GYX1" s="159"/>
      <c r="GYY1" s="159"/>
      <c r="GYZ1" s="159"/>
      <c r="GZA1" s="159"/>
      <c r="GZB1" s="159"/>
      <c r="GZC1" s="159"/>
      <c r="GZD1" s="159"/>
      <c r="GZE1" s="159"/>
      <c r="GZF1" s="159"/>
      <c r="GZG1" s="159"/>
      <c r="GZH1" s="159"/>
      <c r="GZI1" s="159"/>
      <c r="GZJ1" s="159"/>
      <c r="GZK1" s="159"/>
      <c r="GZL1" s="159"/>
      <c r="GZM1" s="159"/>
      <c r="GZN1" s="159"/>
      <c r="GZO1" s="159"/>
      <c r="GZP1" s="159"/>
      <c r="GZQ1" s="159"/>
      <c r="GZR1" s="159"/>
      <c r="GZS1" s="159"/>
      <c r="GZT1" s="159"/>
      <c r="GZU1" s="159"/>
      <c r="GZV1" s="159"/>
      <c r="GZW1" s="159"/>
      <c r="GZX1" s="159"/>
      <c r="GZY1" s="159"/>
      <c r="GZZ1" s="159"/>
      <c r="HAA1" s="159"/>
      <c r="HAB1" s="159"/>
      <c r="HAC1" s="159"/>
      <c r="HAD1" s="159"/>
      <c r="HAE1" s="159"/>
      <c r="HAF1" s="159"/>
      <c r="HAG1" s="159"/>
      <c r="HAH1" s="159"/>
      <c r="HAI1" s="159"/>
      <c r="HAJ1" s="159"/>
      <c r="HAK1" s="159"/>
      <c r="HAL1" s="159"/>
      <c r="HAM1" s="159"/>
      <c r="HAN1" s="159"/>
      <c r="HAO1" s="159"/>
      <c r="HAP1" s="159"/>
      <c r="HAQ1" s="159"/>
      <c r="HAR1" s="159"/>
      <c r="HAS1" s="159"/>
      <c r="HAT1" s="159"/>
      <c r="HAU1" s="159"/>
      <c r="HAV1" s="159"/>
      <c r="HAW1" s="159"/>
      <c r="HAX1" s="159"/>
      <c r="HAY1" s="159"/>
      <c r="HAZ1" s="159"/>
      <c r="HBA1" s="159"/>
      <c r="HBB1" s="159"/>
      <c r="HBC1" s="159"/>
      <c r="HBD1" s="159"/>
      <c r="HBE1" s="159"/>
      <c r="HBF1" s="159"/>
      <c r="HBG1" s="159"/>
      <c r="HBH1" s="159"/>
      <c r="HBI1" s="159"/>
      <c r="HBJ1" s="159"/>
      <c r="HBK1" s="159"/>
      <c r="HBL1" s="159"/>
      <c r="HBM1" s="159"/>
      <c r="HBN1" s="159"/>
      <c r="HBO1" s="159"/>
      <c r="HBP1" s="159"/>
      <c r="HBQ1" s="159"/>
      <c r="HBR1" s="159"/>
      <c r="HBS1" s="159"/>
      <c r="HBT1" s="159"/>
      <c r="HBU1" s="159"/>
      <c r="HBV1" s="159"/>
      <c r="HBW1" s="159"/>
      <c r="HBX1" s="159"/>
      <c r="HBY1" s="159"/>
      <c r="HBZ1" s="159"/>
      <c r="HCA1" s="159"/>
      <c r="HCB1" s="159"/>
      <c r="HCC1" s="159"/>
      <c r="HCD1" s="159"/>
      <c r="HCE1" s="159"/>
      <c r="HCF1" s="159"/>
      <c r="HCG1" s="159"/>
      <c r="HCH1" s="159"/>
      <c r="HCI1" s="159"/>
      <c r="HCJ1" s="159"/>
      <c r="HCK1" s="159"/>
      <c r="HCL1" s="159"/>
      <c r="HCM1" s="159"/>
      <c r="HCN1" s="159"/>
      <c r="HCO1" s="159"/>
      <c r="HCP1" s="159"/>
      <c r="HCQ1" s="159"/>
      <c r="HCR1" s="159"/>
      <c r="HCS1" s="159"/>
      <c r="HCT1" s="159"/>
      <c r="HCU1" s="159"/>
      <c r="HCV1" s="159"/>
      <c r="HCW1" s="159"/>
      <c r="HCX1" s="159"/>
      <c r="HCY1" s="159"/>
      <c r="HCZ1" s="159"/>
      <c r="HDA1" s="159"/>
      <c r="HDB1" s="159"/>
      <c r="HDC1" s="159"/>
      <c r="HDD1" s="159"/>
      <c r="HDE1" s="159"/>
      <c r="HDF1" s="159"/>
      <c r="HDG1" s="159"/>
      <c r="HDH1" s="159"/>
      <c r="HDI1" s="159"/>
      <c r="HDJ1" s="159"/>
      <c r="HDK1" s="159"/>
      <c r="HDL1" s="159"/>
      <c r="HDM1" s="159"/>
      <c r="HDN1" s="159"/>
      <c r="HDO1" s="159"/>
      <c r="HDP1" s="159"/>
      <c r="HDQ1" s="159"/>
      <c r="HDR1" s="159"/>
      <c r="HDS1" s="159"/>
      <c r="HDT1" s="159"/>
      <c r="HDU1" s="159"/>
      <c r="HDV1" s="159"/>
      <c r="HDW1" s="159"/>
      <c r="HDX1" s="159"/>
      <c r="HDY1" s="159"/>
      <c r="HDZ1" s="159"/>
      <c r="HEA1" s="159"/>
      <c r="HEB1" s="159"/>
      <c r="HEC1" s="159"/>
      <c r="HED1" s="159"/>
      <c r="HEE1" s="159"/>
      <c r="HEF1" s="159"/>
      <c r="HEG1" s="159"/>
      <c r="HEH1" s="159"/>
      <c r="HEI1" s="159"/>
      <c r="HEJ1" s="159"/>
      <c r="HEK1" s="159"/>
      <c r="HEL1" s="159"/>
      <c r="HEM1" s="159"/>
      <c r="HEN1" s="159"/>
      <c r="HEO1" s="159"/>
      <c r="HEP1" s="159"/>
      <c r="HEQ1" s="159"/>
      <c r="HER1" s="159"/>
      <c r="HES1" s="159"/>
      <c r="HET1" s="159"/>
      <c r="HEU1" s="159"/>
      <c r="HEV1" s="159"/>
      <c r="HEW1" s="159"/>
      <c r="HEX1" s="159"/>
      <c r="HEY1" s="159"/>
      <c r="HEZ1" s="159"/>
      <c r="HFA1" s="159"/>
      <c r="HFB1" s="159"/>
      <c r="HFC1" s="159"/>
      <c r="HFD1" s="159"/>
      <c r="HFE1" s="159"/>
      <c r="HFF1" s="159"/>
      <c r="HFG1" s="159"/>
      <c r="HFH1" s="159"/>
      <c r="HFI1" s="159"/>
      <c r="HFJ1" s="159"/>
      <c r="HFK1" s="159"/>
      <c r="HFL1" s="159"/>
      <c r="HFM1" s="159"/>
      <c r="HFN1" s="159"/>
      <c r="HFO1" s="159"/>
      <c r="HFP1" s="159"/>
      <c r="HFQ1" s="159"/>
      <c r="HFR1" s="159"/>
      <c r="HFS1" s="159"/>
      <c r="HFT1" s="159"/>
      <c r="HFU1" s="159"/>
      <c r="HFV1" s="159"/>
      <c r="HFW1" s="159"/>
      <c r="HFX1" s="159"/>
      <c r="HFY1" s="159"/>
      <c r="HFZ1" s="159"/>
      <c r="HGA1" s="159"/>
      <c r="HGB1" s="159"/>
      <c r="HGC1" s="159"/>
      <c r="HGD1" s="159"/>
      <c r="HGE1" s="159"/>
      <c r="HGF1" s="159"/>
      <c r="HGG1" s="159"/>
      <c r="HGH1" s="159"/>
      <c r="HGI1" s="159"/>
      <c r="HGJ1" s="159"/>
      <c r="HGK1" s="159"/>
      <c r="HGL1" s="159"/>
      <c r="HGM1" s="159"/>
      <c r="HGN1" s="159"/>
      <c r="HGO1" s="159"/>
      <c r="HGP1" s="159"/>
      <c r="HGQ1" s="159"/>
      <c r="HGR1" s="159"/>
      <c r="HGS1" s="159"/>
      <c r="HGT1" s="159"/>
      <c r="HGU1" s="159"/>
      <c r="HGV1" s="159"/>
      <c r="HGW1" s="159"/>
      <c r="HGX1" s="159"/>
      <c r="HGY1" s="159"/>
      <c r="HGZ1" s="159"/>
      <c r="HHA1" s="159"/>
      <c r="HHB1" s="159"/>
      <c r="HHC1" s="159"/>
      <c r="HHD1" s="159"/>
      <c r="HHE1" s="159"/>
      <c r="HHF1" s="159"/>
      <c r="HHG1" s="159"/>
      <c r="HHH1" s="159"/>
      <c r="HHI1" s="159"/>
      <c r="HHJ1" s="159"/>
      <c r="HHK1" s="159"/>
      <c r="HHL1" s="159"/>
      <c r="HHM1" s="159"/>
      <c r="HHN1" s="159"/>
      <c r="HHO1" s="159"/>
      <c r="HHP1" s="159"/>
      <c r="HHQ1" s="159"/>
      <c r="HHR1" s="159"/>
      <c r="HHS1" s="159"/>
      <c r="HHT1" s="159"/>
      <c r="HHU1" s="159"/>
      <c r="HHV1" s="159"/>
      <c r="HHW1" s="159"/>
      <c r="HHX1" s="159"/>
      <c r="HHY1" s="159"/>
      <c r="HHZ1" s="159"/>
      <c r="HIA1" s="159"/>
      <c r="HIB1" s="159"/>
      <c r="HIC1" s="159"/>
      <c r="HID1" s="159"/>
      <c r="HIE1" s="159"/>
      <c r="HIF1" s="159"/>
      <c r="HIG1" s="159"/>
      <c r="HIH1" s="159"/>
      <c r="HII1" s="159"/>
      <c r="HIJ1" s="159"/>
      <c r="HIK1" s="159"/>
      <c r="HIL1" s="159"/>
      <c r="HIM1" s="159"/>
      <c r="HIN1" s="159"/>
      <c r="HIO1" s="159"/>
      <c r="HIP1" s="159"/>
      <c r="HIQ1" s="159"/>
      <c r="HIR1" s="159"/>
      <c r="HIS1" s="159"/>
      <c r="HIT1" s="159"/>
      <c r="HIU1" s="159"/>
      <c r="HIV1" s="159"/>
      <c r="HIW1" s="159"/>
      <c r="HIX1" s="159"/>
      <c r="HIY1" s="159"/>
      <c r="HIZ1" s="159"/>
      <c r="HJA1" s="159"/>
      <c r="HJB1" s="159"/>
      <c r="HJC1" s="159"/>
      <c r="HJD1" s="159"/>
      <c r="HJE1" s="159"/>
      <c r="HJF1" s="159"/>
      <c r="HJG1" s="159"/>
      <c r="HJH1" s="159"/>
      <c r="HJI1" s="159"/>
      <c r="HJJ1" s="159"/>
      <c r="HJK1" s="159"/>
      <c r="HJL1" s="159"/>
      <c r="HJM1" s="159"/>
      <c r="HJN1" s="159"/>
      <c r="HJO1" s="159"/>
      <c r="HJP1" s="159"/>
      <c r="HJQ1" s="159"/>
      <c r="HJR1" s="159"/>
      <c r="HJS1" s="159"/>
      <c r="HJT1" s="159"/>
      <c r="HJU1" s="159"/>
      <c r="HJV1" s="159"/>
      <c r="HJW1" s="159"/>
      <c r="HJX1" s="159"/>
      <c r="HJY1" s="159"/>
      <c r="HJZ1" s="159"/>
      <c r="HKA1" s="159"/>
      <c r="HKB1" s="159"/>
      <c r="HKC1" s="159"/>
      <c r="HKD1" s="159"/>
      <c r="HKE1" s="159"/>
      <c r="HKF1" s="159"/>
      <c r="HKG1" s="159"/>
      <c r="HKH1" s="159"/>
      <c r="HKI1" s="159"/>
      <c r="HKJ1" s="159"/>
      <c r="HKK1" s="159"/>
      <c r="HKL1" s="159"/>
      <c r="HKM1" s="159"/>
      <c r="HKN1" s="159"/>
      <c r="HKO1" s="159"/>
      <c r="HKP1" s="159"/>
      <c r="HKQ1" s="159"/>
      <c r="HKR1" s="159"/>
      <c r="HKS1" s="159"/>
      <c r="HKT1" s="159"/>
      <c r="HKU1" s="159"/>
      <c r="HKV1" s="159"/>
      <c r="HKW1" s="159"/>
      <c r="HKX1" s="159"/>
      <c r="HKY1" s="159"/>
      <c r="HKZ1" s="159"/>
      <c r="HLA1" s="159"/>
      <c r="HLB1" s="159"/>
      <c r="HLC1" s="159"/>
      <c r="HLD1" s="159"/>
      <c r="HLE1" s="159"/>
      <c r="HLF1" s="159"/>
      <c r="HLG1" s="159"/>
      <c r="HLH1" s="159"/>
      <c r="HLI1" s="159"/>
      <c r="HLJ1" s="159"/>
      <c r="HLK1" s="159"/>
      <c r="HLL1" s="159"/>
      <c r="HLM1" s="159"/>
      <c r="HLN1" s="159"/>
      <c r="HLO1" s="159"/>
      <c r="HLP1" s="159"/>
      <c r="HLQ1" s="159"/>
      <c r="HLR1" s="159"/>
      <c r="HLS1" s="159"/>
      <c r="HLT1" s="159"/>
      <c r="HLU1" s="159"/>
      <c r="HLV1" s="159"/>
      <c r="HLW1" s="159"/>
      <c r="HLX1" s="159"/>
      <c r="HLY1" s="159"/>
      <c r="HLZ1" s="159"/>
      <c r="HMA1" s="159"/>
      <c r="HMB1" s="159"/>
      <c r="HMC1" s="159"/>
      <c r="HMD1" s="159"/>
      <c r="HME1" s="159"/>
      <c r="HMF1" s="159"/>
      <c r="HMG1" s="159"/>
      <c r="HMH1" s="159"/>
      <c r="HMI1" s="159"/>
      <c r="HMJ1" s="159"/>
      <c r="HMK1" s="159"/>
      <c r="HML1" s="159"/>
      <c r="HMM1" s="159"/>
      <c r="HMN1" s="159"/>
      <c r="HMO1" s="159"/>
      <c r="HMP1" s="159"/>
      <c r="HMQ1" s="159"/>
      <c r="HMR1" s="159"/>
      <c r="HMS1" s="159"/>
      <c r="HMT1" s="159"/>
      <c r="HMU1" s="159"/>
      <c r="HMV1" s="159"/>
      <c r="HMW1" s="159"/>
      <c r="HMX1" s="159"/>
      <c r="HMY1" s="159"/>
      <c r="HMZ1" s="159"/>
      <c r="HNA1" s="159"/>
      <c r="HNB1" s="159"/>
      <c r="HNC1" s="159"/>
      <c r="HND1" s="159"/>
      <c r="HNE1" s="159"/>
      <c r="HNF1" s="159"/>
      <c r="HNG1" s="159"/>
      <c r="HNH1" s="159"/>
      <c r="HNI1" s="159"/>
      <c r="HNJ1" s="159"/>
      <c r="HNK1" s="159"/>
      <c r="HNL1" s="159"/>
      <c r="HNM1" s="159"/>
      <c r="HNN1" s="159"/>
      <c r="HNO1" s="159"/>
      <c r="HNP1" s="159"/>
      <c r="HNQ1" s="159"/>
      <c r="HNR1" s="159"/>
      <c r="HNS1" s="159"/>
      <c r="HNT1" s="159"/>
      <c r="HNU1" s="159"/>
      <c r="HNV1" s="159"/>
      <c r="HNW1" s="159"/>
      <c r="HNX1" s="159"/>
      <c r="HNY1" s="159"/>
      <c r="HNZ1" s="159"/>
      <c r="HOA1" s="159"/>
      <c r="HOB1" s="159"/>
      <c r="HOC1" s="159"/>
      <c r="HOD1" s="159"/>
      <c r="HOE1" s="159"/>
      <c r="HOF1" s="159"/>
      <c r="HOG1" s="159"/>
      <c r="HOH1" s="159"/>
      <c r="HOI1" s="159"/>
      <c r="HOJ1" s="159"/>
      <c r="HOK1" s="159"/>
      <c r="HOL1" s="159"/>
      <c r="HOM1" s="159"/>
      <c r="HON1" s="159"/>
      <c r="HOO1" s="159"/>
      <c r="HOP1" s="159"/>
      <c r="HOQ1" s="159"/>
      <c r="HOR1" s="159"/>
      <c r="HOS1" s="159"/>
      <c r="HOT1" s="159"/>
      <c r="HOU1" s="159"/>
      <c r="HOV1" s="159"/>
      <c r="HOW1" s="159"/>
      <c r="HOX1" s="159"/>
      <c r="HOY1" s="159"/>
      <c r="HOZ1" s="159"/>
      <c r="HPA1" s="159"/>
      <c r="HPB1" s="159"/>
      <c r="HPC1" s="159"/>
      <c r="HPD1" s="159"/>
      <c r="HPE1" s="159"/>
      <c r="HPF1" s="159"/>
      <c r="HPG1" s="159"/>
      <c r="HPH1" s="159"/>
      <c r="HPI1" s="159"/>
      <c r="HPJ1" s="159"/>
      <c r="HPK1" s="159"/>
      <c r="HPL1" s="159"/>
      <c r="HPM1" s="159"/>
      <c r="HPN1" s="159"/>
      <c r="HPO1" s="159"/>
      <c r="HPP1" s="159"/>
      <c r="HPQ1" s="159"/>
      <c r="HPR1" s="159"/>
      <c r="HPS1" s="159"/>
      <c r="HPT1" s="159"/>
      <c r="HPU1" s="159"/>
      <c r="HPV1" s="159"/>
      <c r="HPW1" s="159"/>
      <c r="HPX1" s="159"/>
      <c r="HPY1" s="159"/>
      <c r="HPZ1" s="159"/>
      <c r="HQA1" s="159"/>
      <c r="HQB1" s="159"/>
      <c r="HQC1" s="159"/>
      <c r="HQD1" s="159"/>
      <c r="HQE1" s="159"/>
      <c r="HQF1" s="159"/>
      <c r="HQG1" s="159"/>
      <c r="HQH1" s="159"/>
      <c r="HQI1" s="159"/>
      <c r="HQJ1" s="159"/>
      <c r="HQK1" s="159"/>
      <c r="HQL1" s="159"/>
      <c r="HQM1" s="159"/>
      <c r="HQN1" s="159"/>
      <c r="HQO1" s="159"/>
      <c r="HQP1" s="159"/>
      <c r="HQQ1" s="159"/>
      <c r="HQR1" s="159"/>
      <c r="HQS1" s="159"/>
      <c r="HQT1" s="159"/>
      <c r="HQU1" s="159"/>
      <c r="HQV1" s="159"/>
      <c r="HQW1" s="159"/>
      <c r="HQX1" s="159"/>
      <c r="HQY1" s="159"/>
      <c r="HQZ1" s="159"/>
      <c r="HRA1" s="159"/>
      <c r="HRB1" s="159"/>
      <c r="HRC1" s="159"/>
      <c r="HRD1" s="159"/>
      <c r="HRE1" s="159"/>
      <c r="HRF1" s="159"/>
      <c r="HRG1" s="159"/>
      <c r="HRH1" s="159"/>
      <c r="HRI1" s="159"/>
      <c r="HRJ1" s="159"/>
      <c r="HRK1" s="159"/>
      <c r="HRL1" s="159"/>
      <c r="HRM1" s="159"/>
      <c r="HRN1" s="159"/>
      <c r="HRO1" s="159"/>
      <c r="HRP1" s="159"/>
      <c r="HRQ1" s="159"/>
      <c r="HRR1" s="159"/>
      <c r="HRS1" s="159"/>
      <c r="HRT1" s="159"/>
      <c r="HRU1" s="159"/>
      <c r="HRV1" s="159"/>
      <c r="HRW1" s="159"/>
      <c r="HRX1" s="159"/>
      <c r="HRY1" s="159"/>
      <c r="HRZ1" s="159"/>
      <c r="HSA1" s="159"/>
      <c r="HSB1" s="159"/>
      <c r="HSC1" s="159"/>
      <c r="HSD1" s="159"/>
      <c r="HSE1" s="159"/>
      <c r="HSF1" s="159"/>
      <c r="HSG1" s="159"/>
      <c r="HSH1" s="159"/>
      <c r="HSI1" s="159"/>
      <c r="HSJ1" s="159"/>
      <c r="HSK1" s="159"/>
      <c r="HSL1" s="159"/>
      <c r="HSM1" s="159"/>
      <c r="HSN1" s="159"/>
      <c r="HSO1" s="159"/>
      <c r="HSP1" s="159"/>
      <c r="HSQ1" s="159"/>
      <c r="HSR1" s="159"/>
      <c r="HSS1" s="159"/>
      <c r="HST1" s="159"/>
      <c r="HSU1" s="159"/>
      <c r="HSV1" s="159"/>
      <c r="HSW1" s="159"/>
      <c r="HSX1" s="159"/>
      <c r="HSY1" s="159"/>
      <c r="HSZ1" s="159"/>
      <c r="HTA1" s="159"/>
      <c r="HTB1" s="159"/>
      <c r="HTC1" s="159"/>
      <c r="HTD1" s="159"/>
      <c r="HTE1" s="159"/>
      <c r="HTF1" s="159"/>
      <c r="HTG1" s="159"/>
      <c r="HTH1" s="159"/>
      <c r="HTI1" s="159"/>
      <c r="HTJ1" s="159"/>
      <c r="HTK1" s="159"/>
      <c r="HTL1" s="159"/>
      <c r="HTM1" s="159"/>
      <c r="HTN1" s="159"/>
      <c r="HTO1" s="159"/>
      <c r="HTP1" s="159"/>
      <c r="HTQ1" s="159"/>
      <c r="HTR1" s="159"/>
      <c r="HTS1" s="159"/>
      <c r="HTT1" s="159"/>
      <c r="HTU1" s="159"/>
      <c r="HTV1" s="159"/>
      <c r="HTW1" s="159"/>
      <c r="HTX1" s="159"/>
      <c r="HTY1" s="159"/>
      <c r="HTZ1" s="159"/>
      <c r="HUA1" s="159"/>
      <c r="HUB1" s="159"/>
      <c r="HUC1" s="159"/>
      <c r="HUD1" s="159"/>
      <c r="HUE1" s="159"/>
      <c r="HUF1" s="159"/>
      <c r="HUG1" s="159"/>
      <c r="HUH1" s="159"/>
      <c r="HUI1" s="159"/>
      <c r="HUJ1" s="159"/>
      <c r="HUK1" s="159"/>
      <c r="HUL1" s="159"/>
      <c r="HUM1" s="159"/>
      <c r="HUN1" s="159"/>
      <c r="HUO1" s="159"/>
      <c r="HUP1" s="159"/>
      <c r="HUQ1" s="159"/>
      <c r="HUR1" s="159"/>
      <c r="HUS1" s="159"/>
      <c r="HUT1" s="159"/>
      <c r="HUU1" s="159"/>
      <c r="HUV1" s="159"/>
      <c r="HUW1" s="159"/>
      <c r="HUX1" s="159"/>
      <c r="HUY1" s="159"/>
      <c r="HUZ1" s="159"/>
      <c r="HVA1" s="159"/>
      <c r="HVB1" s="159"/>
      <c r="HVC1" s="159"/>
      <c r="HVD1" s="159"/>
      <c r="HVE1" s="159"/>
      <c r="HVF1" s="159"/>
      <c r="HVG1" s="159"/>
      <c r="HVH1" s="159"/>
      <c r="HVI1" s="159"/>
      <c r="HVJ1" s="159"/>
      <c r="HVK1" s="159"/>
      <c r="HVL1" s="159"/>
      <c r="HVM1" s="159"/>
      <c r="HVN1" s="159"/>
      <c r="HVO1" s="159"/>
      <c r="HVP1" s="159"/>
      <c r="HVQ1" s="159"/>
      <c r="HVR1" s="159"/>
      <c r="HVS1" s="159"/>
      <c r="HVT1" s="159"/>
      <c r="HVU1" s="159"/>
      <c r="HVV1" s="159"/>
      <c r="HVW1" s="159"/>
      <c r="HVX1" s="159"/>
      <c r="HVY1" s="159"/>
      <c r="HVZ1" s="159"/>
      <c r="HWA1" s="159"/>
      <c r="HWB1" s="159"/>
      <c r="HWC1" s="159"/>
      <c r="HWD1" s="159"/>
      <c r="HWE1" s="159"/>
      <c r="HWF1" s="159"/>
      <c r="HWG1" s="159"/>
      <c r="HWH1" s="159"/>
      <c r="HWI1" s="159"/>
      <c r="HWJ1" s="159"/>
      <c r="HWK1" s="159"/>
      <c r="HWL1" s="159"/>
      <c r="HWM1" s="159"/>
      <c r="HWN1" s="159"/>
      <c r="HWO1" s="159"/>
      <c r="HWP1" s="159"/>
      <c r="HWQ1" s="159"/>
      <c r="HWR1" s="159"/>
      <c r="HWS1" s="159"/>
      <c r="HWT1" s="159"/>
      <c r="HWU1" s="159"/>
      <c r="HWV1" s="159"/>
      <c r="HWW1" s="159"/>
      <c r="HWX1" s="159"/>
      <c r="HWY1" s="159"/>
      <c r="HWZ1" s="159"/>
      <c r="HXA1" s="159"/>
      <c r="HXB1" s="159"/>
      <c r="HXC1" s="159"/>
      <c r="HXD1" s="159"/>
      <c r="HXE1" s="159"/>
      <c r="HXF1" s="159"/>
      <c r="HXG1" s="159"/>
      <c r="HXH1" s="159"/>
      <c r="HXI1" s="159"/>
      <c r="HXJ1" s="159"/>
      <c r="HXK1" s="159"/>
      <c r="HXL1" s="159"/>
      <c r="HXM1" s="159"/>
      <c r="HXN1" s="159"/>
      <c r="HXO1" s="159"/>
      <c r="HXP1" s="159"/>
      <c r="HXQ1" s="159"/>
      <c r="HXR1" s="159"/>
      <c r="HXS1" s="159"/>
      <c r="HXT1" s="159"/>
      <c r="HXU1" s="159"/>
      <c r="HXV1" s="159"/>
      <c r="HXW1" s="159"/>
      <c r="HXX1" s="159"/>
      <c r="HXY1" s="159"/>
      <c r="HXZ1" s="159"/>
      <c r="HYA1" s="159"/>
      <c r="HYB1" s="159"/>
      <c r="HYC1" s="159"/>
      <c r="HYD1" s="159"/>
      <c r="HYE1" s="159"/>
      <c r="HYF1" s="159"/>
      <c r="HYG1" s="159"/>
      <c r="HYH1" s="159"/>
      <c r="HYI1" s="159"/>
      <c r="HYJ1" s="159"/>
      <c r="HYK1" s="159"/>
      <c r="HYL1" s="159"/>
      <c r="HYM1" s="159"/>
      <c r="HYN1" s="159"/>
      <c r="HYO1" s="159"/>
      <c r="HYP1" s="159"/>
      <c r="HYQ1" s="159"/>
      <c r="HYR1" s="159"/>
      <c r="HYS1" s="159"/>
      <c r="HYT1" s="159"/>
      <c r="HYU1" s="159"/>
      <c r="HYV1" s="159"/>
      <c r="HYW1" s="159"/>
      <c r="HYX1" s="159"/>
      <c r="HYY1" s="159"/>
      <c r="HYZ1" s="159"/>
      <c r="HZA1" s="159"/>
      <c r="HZB1" s="159"/>
      <c r="HZC1" s="159"/>
      <c r="HZD1" s="159"/>
      <c r="HZE1" s="159"/>
      <c r="HZF1" s="159"/>
      <c r="HZG1" s="159"/>
      <c r="HZH1" s="159"/>
      <c r="HZI1" s="159"/>
      <c r="HZJ1" s="159"/>
      <c r="HZK1" s="159"/>
      <c r="HZL1" s="159"/>
      <c r="HZM1" s="159"/>
      <c r="HZN1" s="159"/>
      <c r="HZO1" s="159"/>
      <c r="HZP1" s="159"/>
      <c r="HZQ1" s="159"/>
      <c r="HZR1" s="159"/>
      <c r="HZS1" s="159"/>
      <c r="HZT1" s="159"/>
      <c r="HZU1" s="159"/>
      <c r="HZV1" s="159"/>
      <c r="HZW1" s="159"/>
      <c r="HZX1" s="159"/>
      <c r="HZY1" s="159"/>
      <c r="HZZ1" s="159"/>
      <c r="IAA1" s="159"/>
      <c r="IAB1" s="159"/>
      <c r="IAC1" s="159"/>
      <c r="IAD1" s="159"/>
      <c r="IAE1" s="159"/>
      <c r="IAF1" s="159"/>
      <c r="IAG1" s="159"/>
      <c r="IAH1" s="159"/>
      <c r="IAI1" s="159"/>
      <c r="IAJ1" s="159"/>
      <c r="IAK1" s="159"/>
      <c r="IAL1" s="159"/>
      <c r="IAM1" s="159"/>
      <c r="IAN1" s="159"/>
      <c r="IAO1" s="159"/>
      <c r="IAP1" s="159"/>
      <c r="IAQ1" s="159"/>
      <c r="IAR1" s="159"/>
      <c r="IAS1" s="159"/>
      <c r="IAT1" s="159"/>
      <c r="IAU1" s="159"/>
      <c r="IAV1" s="159"/>
      <c r="IAW1" s="159"/>
      <c r="IAX1" s="159"/>
      <c r="IAY1" s="159"/>
      <c r="IAZ1" s="159"/>
      <c r="IBA1" s="159"/>
      <c r="IBB1" s="159"/>
      <c r="IBC1" s="159"/>
      <c r="IBD1" s="159"/>
      <c r="IBE1" s="159"/>
      <c r="IBF1" s="159"/>
      <c r="IBG1" s="159"/>
      <c r="IBH1" s="159"/>
      <c r="IBI1" s="159"/>
      <c r="IBJ1" s="159"/>
      <c r="IBK1" s="159"/>
      <c r="IBL1" s="159"/>
      <c r="IBM1" s="159"/>
      <c r="IBN1" s="159"/>
      <c r="IBO1" s="159"/>
      <c r="IBP1" s="159"/>
      <c r="IBQ1" s="159"/>
      <c r="IBR1" s="159"/>
      <c r="IBS1" s="159"/>
      <c r="IBT1" s="159"/>
      <c r="IBU1" s="159"/>
      <c r="IBV1" s="159"/>
      <c r="IBW1" s="159"/>
      <c r="IBX1" s="159"/>
      <c r="IBY1" s="159"/>
      <c r="IBZ1" s="159"/>
      <c r="ICA1" s="159"/>
      <c r="ICB1" s="159"/>
      <c r="ICC1" s="159"/>
      <c r="ICD1" s="159"/>
      <c r="ICE1" s="159"/>
      <c r="ICF1" s="159"/>
      <c r="ICG1" s="159"/>
      <c r="ICH1" s="159"/>
      <c r="ICI1" s="159"/>
      <c r="ICJ1" s="159"/>
      <c r="ICK1" s="159"/>
      <c r="ICL1" s="159"/>
      <c r="ICM1" s="159"/>
      <c r="ICN1" s="159"/>
      <c r="ICO1" s="159"/>
      <c r="ICP1" s="159"/>
      <c r="ICQ1" s="159"/>
      <c r="ICR1" s="159"/>
      <c r="ICS1" s="159"/>
      <c r="ICT1" s="159"/>
      <c r="ICU1" s="159"/>
      <c r="ICV1" s="159"/>
      <c r="ICW1" s="159"/>
      <c r="ICX1" s="159"/>
      <c r="ICY1" s="159"/>
      <c r="ICZ1" s="159"/>
      <c r="IDA1" s="159"/>
      <c r="IDB1" s="159"/>
      <c r="IDC1" s="159"/>
      <c r="IDD1" s="159"/>
      <c r="IDE1" s="159"/>
      <c r="IDF1" s="159"/>
      <c r="IDG1" s="159"/>
      <c r="IDH1" s="159"/>
      <c r="IDI1" s="159"/>
      <c r="IDJ1" s="159"/>
      <c r="IDK1" s="159"/>
      <c r="IDL1" s="159"/>
      <c r="IDM1" s="159"/>
      <c r="IDN1" s="159"/>
      <c r="IDO1" s="159"/>
      <c r="IDP1" s="159"/>
      <c r="IDQ1" s="159"/>
      <c r="IDR1" s="159"/>
      <c r="IDS1" s="159"/>
      <c r="IDT1" s="159"/>
      <c r="IDU1" s="159"/>
      <c r="IDV1" s="159"/>
      <c r="IDW1" s="159"/>
      <c r="IDX1" s="159"/>
      <c r="IDY1" s="159"/>
      <c r="IDZ1" s="159"/>
      <c r="IEA1" s="159"/>
      <c r="IEB1" s="159"/>
      <c r="IEC1" s="159"/>
      <c r="IED1" s="159"/>
      <c r="IEE1" s="159"/>
      <c r="IEF1" s="159"/>
      <c r="IEG1" s="159"/>
      <c r="IEH1" s="159"/>
      <c r="IEI1" s="159"/>
      <c r="IEJ1" s="159"/>
      <c r="IEK1" s="159"/>
      <c r="IEL1" s="159"/>
      <c r="IEM1" s="159"/>
      <c r="IEN1" s="159"/>
      <c r="IEO1" s="159"/>
      <c r="IEP1" s="159"/>
      <c r="IEQ1" s="159"/>
      <c r="IER1" s="159"/>
      <c r="IES1" s="159"/>
      <c r="IET1" s="159"/>
      <c r="IEU1" s="159"/>
      <c r="IEV1" s="159"/>
      <c r="IEW1" s="159"/>
      <c r="IEX1" s="159"/>
      <c r="IEY1" s="159"/>
      <c r="IEZ1" s="159"/>
      <c r="IFA1" s="159"/>
      <c r="IFB1" s="159"/>
      <c r="IFC1" s="159"/>
      <c r="IFD1" s="159"/>
      <c r="IFE1" s="159"/>
      <c r="IFF1" s="159"/>
      <c r="IFG1" s="159"/>
      <c r="IFH1" s="159"/>
      <c r="IFI1" s="159"/>
      <c r="IFJ1" s="159"/>
      <c r="IFK1" s="159"/>
      <c r="IFL1" s="159"/>
      <c r="IFM1" s="159"/>
      <c r="IFN1" s="159"/>
      <c r="IFO1" s="159"/>
      <c r="IFP1" s="159"/>
      <c r="IFQ1" s="159"/>
      <c r="IFR1" s="159"/>
      <c r="IFS1" s="159"/>
      <c r="IFT1" s="159"/>
      <c r="IFU1" s="159"/>
      <c r="IFV1" s="159"/>
      <c r="IFW1" s="159"/>
      <c r="IFX1" s="159"/>
      <c r="IFY1" s="159"/>
      <c r="IFZ1" s="159"/>
      <c r="IGA1" s="159"/>
      <c r="IGB1" s="159"/>
      <c r="IGC1" s="159"/>
      <c r="IGD1" s="159"/>
      <c r="IGE1" s="159"/>
      <c r="IGF1" s="159"/>
      <c r="IGG1" s="159"/>
      <c r="IGH1" s="159"/>
      <c r="IGI1" s="159"/>
      <c r="IGJ1" s="159"/>
      <c r="IGK1" s="159"/>
      <c r="IGL1" s="159"/>
      <c r="IGM1" s="159"/>
      <c r="IGN1" s="159"/>
      <c r="IGO1" s="159"/>
      <c r="IGP1" s="159"/>
      <c r="IGQ1" s="159"/>
      <c r="IGR1" s="159"/>
      <c r="IGS1" s="159"/>
      <c r="IGT1" s="159"/>
      <c r="IGU1" s="159"/>
      <c r="IGV1" s="159"/>
      <c r="IGW1" s="159"/>
      <c r="IGX1" s="159"/>
      <c r="IGY1" s="159"/>
      <c r="IGZ1" s="159"/>
      <c r="IHA1" s="159"/>
      <c r="IHB1" s="159"/>
      <c r="IHC1" s="159"/>
      <c r="IHD1" s="159"/>
      <c r="IHE1" s="159"/>
      <c r="IHF1" s="159"/>
      <c r="IHG1" s="159"/>
      <c r="IHH1" s="159"/>
      <c r="IHI1" s="159"/>
      <c r="IHJ1" s="159"/>
      <c r="IHK1" s="159"/>
      <c r="IHL1" s="159"/>
      <c r="IHM1" s="159"/>
      <c r="IHN1" s="159"/>
      <c r="IHO1" s="159"/>
      <c r="IHP1" s="159"/>
      <c r="IHQ1" s="159"/>
      <c r="IHR1" s="159"/>
      <c r="IHS1" s="159"/>
      <c r="IHT1" s="159"/>
      <c r="IHU1" s="159"/>
      <c r="IHV1" s="159"/>
      <c r="IHW1" s="159"/>
      <c r="IHX1" s="159"/>
      <c r="IHY1" s="159"/>
      <c r="IHZ1" s="159"/>
      <c r="IIA1" s="159"/>
      <c r="IIB1" s="159"/>
      <c r="IIC1" s="159"/>
      <c r="IID1" s="159"/>
      <c r="IIE1" s="159"/>
      <c r="IIF1" s="159"/>
      <c r="IIG1" s="159"/>
      <c r="IIH1" s="159"/>
      <c r="III1" s="159"/>
      <c r="IIJ1" s="159"/>
      <c r="IIK1" s="159"/>
      <c r="IIL1" s="159"/>
      <c r="IIM1" s="159"/>
      <c r="IIN1" s="159"/>
      <c r="IIO1" s="159"/>
      <c r="IIP1" s="159"/>
      <c r="IIQ1" s="159"/>
      <c r="IIR1" s="159"/>
      <c r="IIS1" s="159"/>
      <c r="IIT1" s="159"/>
      <c r="IIU1" s="159"/>
      <c r="IIV1" s="159"/>
      <c r="IIW1" s="159"/>
      <c r="IIX1" s="159"/>
      <c r="IIY1" s="159"/>
      <c r="IIZ1" s="159"/>
      <c r="IJA1" s="159"/>
      <c r="IJB1" s="159"/>
      <c r="IJC1" s="159"/>
      <c r="IJD1" s="159"/>
      <c r="IJE1" s="159"/>
      <c r="IJF1" s="159"/>
      <c r="IJG1" s="159"/>
      <c r="IJH1" s="159"/>
      <c r="IJI1" s="159"/>
      <c r="IJJ1" s="159"/>
      <c r="IJK1" s="159"/>
      <c r="IJL1" s="159"/>
      <c r="IJM1" s="159"/>
      <c r="IJN1" s="159"/>
      <c r="IJO1" s="159"/>
      <c r="IJP1" s="159"/>
      <c r="IJQ1" s="159"/>
      <c r="IJR1" s="159"/>
      <c r="IJS1" s="159"/>
      <c r="IJT1" s="159"/>
      <c r="IJU1" s="159"/>
      <c r="IJV1" s="159"/>
      <c r="IJW1" s="159"/>
      <c r="IJX1" s="159"/>
      <c r="IJY1" s="159"/>
      <c r="IJZ1" s="159"/>
      <c r="IKA1" s="159"/>
      <c r="IKB1" s="159"/>
      <c r="IKC1" s="159"/>
      <c r="IKD1" s="159"/>
      <c r="IKE1" s="159"/>
      <c r="IKF1" s="159"/>
      <c r="IKG1" s="159"/>
      <c r="IKH1" s="159"/>
      <c r="IKI1" s="159"/>
      <c r="IKJ1" s="159"/>
      <c r="IKK1" s="159"/>
      <c r="IKL1" s="159"/>
      <c r="IKM1" s="159"/>
      <c r="IKN1" s="159"/>
      <c r="IKO1" s="159"/>
      <c r="IKP1" s="159"/>
      <c r="IKQ1" s="159"/>
      <c r="IKR1" s="159"/>
      <c r="IKS1" s="159"/>
      <c r="IKT1" s="159"/>
      <c r="IKU1" s="159"/>
      <c r="IKV1" s="159"/>
      <c r="IKW1" s="159"/>
      <c r="IKX1" s="159"/>
      <c r="IKY1" s="159"/>
      <c r="IKZ1" s="159"/>
      <c r="ILA1" s="159"/>
      <c r="ILB1" s="159"/>
      <c r="ILC1" s="159"/>
      <c r="ILD1" s="159"/>
      <c r="ILE1" s="159"/>
      <c r="ILF1" s="159"/>
      <c r="ILG1" s="159"/>
      <c r="ILH1" s="159"/>
      <c r="ILI1" s="159"/>
      <c r="ILJ1" s="159"/>
      <c r="ILK1" s="159"/>
      <c r="ILL1" s="159"/>
      <c r="ILM1" s="159"/>
      <c r="ILN1" s="159"/>
      <c r="ILO1" s="159"/>
      <c r="ILP1" s="159"/>
      <c r="ILQ1" s="159"/>
      <c r="ILR1" s="159"/>
      <c r="ILS1" s="159"/>
      <c r="ILT1" s="159"/>
      <c r="ILU1" s="159"/>
      <c r="ILV1" s="159"/>
      <c r="ILW1" s="159"/>
      <c r="ILX1" s="159"/>
      <c r="ILY1" s="159"/>
      <c r="ILZ1" s="159"/>
      <c r="IMA1" s="159"/>
      <c r="IMB1" s="159"/>
      <c r="IMC1" s="159"/>
      <c r="IMD1" s="159"/>
      <c r="IME1" s="159"/>
      <c r="IMF1" s="159"/>
      <c r="IMG1" s="159"/>
      <c r="IMH1" s="159"/>
      <c r="IMI1" s="159"/>
      <c r="IMJ1" s="159"/>
      <c r="IMK1" s="159"/>
      <c r="IML1" s="159"/>
      <c r="IMM1" s="159"/>
      <c r="IMN1" s="159"/>
      <c r="IMO1" s="159"/>
      <c r="IMP1" s="159"/>
      <c r="IMQ1" s="159"/>
      <c r="IMR1" s="159"/>
      <c r="IMS1" s="159"/>
      <c r="IMT1" s="159"/>
      <c r="IMU1" s="159"/>
      <c r="IMV1" s="159"/>
      <c r="IMW1" s="159"/>
      <c r="IMX1" s="159"/>
      <c r="IMY1" s="159"/>
      <c r="IMZ1" s="159"/>
      <c r="INA1" s="159"/>
      <c r="INB1" s="159"/>
      <c r="INC1" s="159"/>
      <c r="IND1" s="159"/>
      <c r="INE1" s="159"/>
      <c r="INF1" s="159"/>
      <c r="ING1" s="159"/>
      <c r="INH1" s="159"/>
      <c r="INI1" s="159"/>
      <c r="INJ1" s="159"/>
      <c r="INK1" s="159"/>
      <c r="INL1" s="159"/>
      <c r="INM1" s="159"/>
      <c r="INN1" s="159"/>
      <c r="INO1" s="159"/>
      <c r="INP1" s="159"/>
      <c r="INQ1" s="159"/>
      <c r="INR1" s="159"/>
      <c r="INS1" s="159"/>
      <c r="INT1" s="159"/>
      <c r="INU1" s="159"/>
      <c r="INV1" s="159"/>
      <c r="INW1" s="159"/>
      <c r="INX1" s="159"/>
      <c r="INY1" s="159"/>
      <c r="INZ1" s="159"/>
      <c r="IOA1" s="159"/>
      <c r="IOB1" s="159"/>
      <c r="IOC1" s="159"/>
      <c r="IOD1" s="159"/>
      <c r="IOE1" s="159"/>
      <c r="IOF1" s="159"/>
      <c r="IOG1" s="159"/>
      <c r="IOH1" s="159"/>
      <c r="IOI1" s="159"/>
      <c r="IOJ1" s="159"/>
      <c r="IOK1" s="159"/>
      <c r="IOL1" s="159"/>
      <c r="IOM1" s="159"/>
      <c r="ION1" s="159"/>
      <c r="IOO1" s="159"/>
      <c r="IOP1" s="159"/>
      <c r="IOQ1" s="159"/>
      <c r="IOR1" s="159"/>
      <c r="IOS1" s="159"/>
      <c r="IOT1" s="159"/>
      <c r="IOU1" s="159"/>
      <c r="IOV1" s="159"/>
      <c r="IOW1" s="159"/>
      <c r="IOX1" s="159"/>
      <c r="IOY1" s="159"/>
      <c r="IOZ1" s="159"/>
      <c r="IPA1" s="159"/>
      <c r="IPB1" s="159"/>
      <c r="IPC1" s="159"/>
      <c r="IPD1" s="159"/>
      <c r="IPE1" s="159"/>
      <c r="IPF1" s="159"/>
      <c r="IPG1" s="159"/>
      <c r="IPH1" s="159"/>
      <c r="IPI1" s="159"/>
      <c r="IPJ1" s="159"/>
      <c r="IPK1" s="159"/>
      <c r="IPL1" s="159"/>
      <c r="IPM1" s="159"/>
      <c r="IPN1" s="159"/>
      <c r="IPO1" s="159"/>
      <c r="IPP1" s="159"/>
      <c r="IPQ1" s="159"/>
      <c r="IPR1" s="159"/>
      <c r="IPS1" s="159"/>
      <c r="IPT1" s="159"/>
      <c r="IPU1" s="159"/>
      <c r="IPV1" s="159"/>
      <c r="IPW1" s="159"/>
      <c r="IPX1" s="159"/>
      <c r="IPY1" s="159"/>
      <c r="IPZ1" s="159"/>
      <c r="IQA1" s="159"/>
      <c r="IQB1" s="159"/>
      <c r="IQC1" s="159"/>
      <c r="IQD1" s="159"/>
      <c r="IQE1" s="159"/>
      <c r="IQF1" s="159"/>
      <c r="IQG1" s="159"/>
      <c r="IQH1" s="159"/>
      <c r="IQI1" s="159"/>
      <c r="IQJ1" s="159"/>
      <c r="IQK1" s="159"/>
      <c r="IQL1" s="159"/>
      <c r="IQM1" s="159"/>
      <c r="IQN1" s="159"/>
      <c r="IQO1" s="159"/>
      <c r="IQP1" s="159"/>
      <c r="IQQ1" s="159"/>
      <c r="IQR1" s="159"/>
      <c r="IQS1" s="159"/>
      <c r="IQT1" s="159"/>
      <c r="IQU1" s="159"/>
      <c r="IQV1" s="159"/>
      <c r="IQW1" s="159"/>
      <c r="IQX1" s="159"/>
      <c r="IQY1" s="159"/>
      <c r="IQZ1" s="159"/>
      <c r="IRA1" s="159"/>
      <c r="IRB1" s="159"/>
      <c r="IRC1" s="159"/>
      <c r="IRD1" s="159"/>
      <c r="IRE1" s="159"/>
      <c r="IRF1" s="159"/>
      <c r="IRG1" s="159"/>
      <c r="IRH1" s="159"/>
      <c r="IRI1" s="159"/>
      <c r="IRJ1" s="159"/>
      <c r="IRK1" s="159"/>
      <c r="IRL1" s="159"/>
      <c r="IRM1" s="159"/>
      <c r="IRN1" s="159"/>
      <c r="IRO1" s="159"/>
      <c r="IRP1" s="159"/>
      <c r="IRQ1" s="159"/>
      <c r="IRR1" s="159"/>
      <c r="IRS1" s="159"/>
      <c r="IRT1" s="159"/>
      <c r="IRU1" s="159"/>
      <c r="IRV1" s="159"/>
      <c r="IRW1" s="159"/>
      <c r="IRX1" s="159"/>
      <c r="IRY1" s="159"/>
      <c r="IRZ1" s="159"/>
      <c r="ISA1" s="159"/>
      <c r="ISB1" s="159"/>
      <c r="ISC1" s="159"/>
      <c r="ISD1" s="159"/>
      <c r="ISE1" s="159"/>
      <c r="ISF1" s="159"/>
      <c r="ISG1" s="159"/>
      <c r="ISH1" s="159"/>
      <c r="ISI1" s="159"/>
      <c r="ISJ1" s="159"/>
      <c r="ISK1" s="159"/>
      <c r="ISL1" s="159"/>
      <c r="ISM1" s="159"/>
      <c r="ISN1" s="159"/>
      <c r="ISO1" s="159"/>
      <c r="ISP1" s="159"/>
      <c r="ISQ1" s="159"/>
      <c r="ISR1" s="159"/>
      <c r="ISS1" s="159"/>
      <c r="IST1" s="159"/>
      <c r="ISU1" s="159"/>
      <c r="ISV1" s="159"/>
      <c r="ISW1" s="159"/>
      <c r="ISX1" s="159"/>
      <c r="ISY1" s="159"/>
      <c r="ISZ1" s="159"/>
      <c r="ITA1" s="159"/>
      <c r="ITB1" s="159"/>
      <c r="ITC1" s="159"/>
      <c r="ITD1" s="159"/>
      <c r="ITE1" s="159"/>
      <c r="ITF1" s="159"/>
      <c r="ITG1" s="159"/>
      <c r="ITH1" s="159"/>
      <c r="ITI1" s="159"/>
      <c r="ITJ1" s="159"/>
      <c r="ITK1" s="159"/>
      <c r="ITL1" s="159"/>
      <c r="ITM1" s="159"/>
      <c r="ITN1" s="159"/>
      <c r="ITO1" s="159"/>
      <c r="ITP1" s="159"/>
      <c r="ITQ1" s="159"/>
      <c r="ITR1" s="159"/>
      <c r="ITS1" s="159"/>
      <c r="ITT1" s="159"/>
      <c r="ITU1" s="159"/>
      <c r="ITV1" s="159"/>
      <c r="ITW1" s="159"/>
      <c r="ITX1" s="159"/>
      <c r="ITY1" s="159"/>
      <c r="ITZ1" s="159"/>
      <c r="IUA1" s="159"/>
      <c r="IUB1" s="159"/>
      <c r="IUC1" s="159"/>
      <c r="IUD1" s="159"/>
      <c r="IUE1" s="159"/>
      <c r="IUF1" s="159"/>
      <c r="IUG1" s="159"/>
      <c r="IUH1" s="159"/>
      <c r="IUI1" s="159"/>
      <c r="IUJ1" s="159"/>
      <c r="IUK1" s="159"/>
      <c r="IUL1" s="159"/>
      <c r="IUM1" s="159"/>
      <c r="IUN1" s="159"/>
      <c r="IUO1" s="159"/>
      <c r="IUP1" s="159"/>
      <c r="IUQ1" s="159"/>
      <c r="IUR1" s="159"/>
      <c r="IUS1" s="159"/>
      <c r="IUT1" s="159"/>
      <c r="IUU1" s="159"/>
      <c r="IUV1" s="159"/>
      <c r="IUW1" s="159"/>
      <c r="IUX1" s="159"/>
      <c r="IUY1" s="159"/>
      <c r="IUZ1" s="159"/>
      <c r="IVA1" s="159"/>
      <c r="IVB1" s="159"/>
      <c r="IVC1" s="159"/>
      <c r="IVD1" s="159"/>
      <c r="IVE1" s="159"/>
      <c r="IVF1" s="159"/>
      <c r="IVG1" s="159"/>
      <c r="IVH1" s="159"/>
      <c r="IVI1" s="159"/>
      <c r="IVJ1" s="159"/>
      <c r="IVK1" s="159"/>
      <c r="IVL1" s="159"/>
      <c r="IVM1" s="159"/>
      <c r="IVN1" s="159"/>
      <c r="IVO1" s="159"/>
      <c r="IVP1" s="159"/>
      <c r="IVQ1" s="159"/>
      <c r="IVR1" s="159"/>
      <c r="IVS1" s="159"/>
      <c r="IVT1" s="159"/>
      <c r="IVU1" s="159"/>
      <c r="IVV1" s="159"/>
      <c r="IVW1" s="159"/>
      <c r="IVX1" s="159"/>
      <c r="IVY1" s="159"/>
      <c r="IVZ1" s="159"/>
      <c r="IWA1" s="159"/>
      <c r="IWB1" s="159"/>
      <c r="IWC1" s="159"/>
      <c r="IWD1" s="159"/>
      <c r="IWE1" s="159"/>
      <c r="IWF1" s="159"/>
      <c r="IWG1" s="159"/>
      <c r="IWH1" s="159"/>
      <c r="IWI1" s="159"/>
      <c r="IWJ1" s="159"/>
      <c r="IWK1" s="159"/>
      <c r="IWL1" s="159"/>
      <c r="IWM1" s="159"/>
      <c r="IWN1" s="159"/>
      <c r="IWO1" s="159"/>
      <c r="IWP1" s="159"/>
      <c r="IWQ1" s="159"/>
      <c r="IWR1" s="159"/>
      <c r="IWS1" s="159"/>
      <c r="IWT1" s="159"/>
      <c r="IWU1" s="159"/>
      <c r="IWV1" s="159"/>
      <c r="IWW1" s="159"/>
      <c r="IWX1" s="159"/>
      <c r="IWY1" s="159"/>
      <c r="IWZ1" s="159"/>
      <c r="IXA1" s="159"/>
      <c r="IXB1" s="159"/>
      <c r="IXC1" s="159"/>
      <c r="IXD1" s="159"/>
      <c r="IXE1" s="159"/>
      <c r="IXF1" s="159"/>
      <c r="IXG1" s="159"/>
      <c r="IXH1" s="159"/>
      <c r="IXI1" s="159"/>
      <c r="IXJ1" s="159"/>
      <c r="IXK1" s="159"/>
      <c r="IXL1" s="159"/>
      <c r="IXM1" s="159"/>
      <c r="IXN1" s="159"/>
      <c r="IXO1" s="159"/>
      <c r="IXP1" s="159"/>
      <c r="IXQ1" s="159"/>
      <c r="IXR1" s="159"/>
      <c r="IXS1" s="159"/>
      <c r="IXT1" s="159"/>
      <c r="IXU1" s="159"/>
      <c r="IXV1" s="159"/>
      <c r="IXW1" s="159"/>
      <c r="IXX1" s="159"/>
      <c r="IXY1" s="159"/>
      <c r="IXZ1" s="159"/>
      <c r="IYA1" s="159"/>
      <c r="IYB1" s="159"/>
      <c r="IYC1" s="159"/>
      <c r="IYD1" s="159"/>
      <c r="IYE1" s="159"/>
      <c r="IYF1" s="159"/>
      <c r="IYG1" s="159"/>
      <c r="IYH1" s="159"/>
      <c r="IYI1" s="159"/>
      <c r="IYJ1" s="159"/>
      <c r="IYK1" s="159"/>
      <c r="IYL1" s="159"/>
      <c r="IYM1" s="159"/>
      <c r="IYN1" s="159"/>
      <c r="IYO1" s="159"/>
      <c r="IYP1" s="159"/>
      <c r="IYQ1" s="159"/>
      <c r="IYR1" s="159"/>
      <c r="IYS1" s="159"/>
      <c r="IYT1" s="159"/>
      <c r="IYU1" s="159"/>
      <c r="IYV1" s="159"/>
      <c r="IYW1" s="159"/>
      <c r="IYX1" s="159"/>
      <c r="IYY1" s="159"/>
      <c r="IYZ1" s="159"/>
      <c r="IZA1" s="159"/>
      <c r="IZB1" s="159"/>
      <c r="IZC1" s="159"/>
      <c r="IZD1" s="159"/>
      <c r="IZE1" s="159"/>
      <c r="IZF1" s="159"/>
      <c r="IZG1" s="159"/>
      <c r="IZH1" s="159"/>
      <c r="IZI1" s="159"/>
      <c r="IZJ1" s="159"/>
      <c r="IZK1" s="159"/>
      <c r="IZL1" s="159"/>
      <c r="IZM1" s="159"/>
      <c r="IZN1" s="159"/>
      <c r="IZO1" s="159"/>
      <c r="IZP1" s="159"/>
      <c r="IZQ1" s="159"/>
      <c r="IZR1" s="159"/>
      <c r="IZS1" s="159"/>
      <c r="IZT1" s="159"/>
      <c r="IZU1" s="159"/>
      <c r="IZV1" s="159"/>
      <c r="IZW1" s="159"/>
      <c r="IZX1" s="159"/>
      <c r="IZY1" s="159"/>
      <c r="IZZ1" s="159"/>
      <c r="JAA1" s="159"/>
      <c r="JAB1" s="159"/>
      <c r="JAC1" s="159"/>
      <c r="JAD1" s="159"/>
      <c r="JAE1" s="159"/>
      <c r="JAF1" s="159"/>
      <c r="JAG1" s="159"/>
      <c r="JAH1" s="159"/>
      <c r="JAI1" s="159"/>
      <c r="JAJ1" s="159"/>
      <c r="JAK1" s="159"/>
      <c r="JAL1" s="159"/>
      <c r="JAM1" s="159"/>
      <c r="JAN1" s="159"/>
      <c r="JAO1" s="159"/>
      <c r="JAP1" s="159"/>
      <c r="JAQ1" s="159"/>
      <c r="JAR1" s="159"/>
      <c r="JAS1" s="159"/>
      <c r="JAT1" s="159"/>
      <c r="JAU1" s="159"/>
      <c r="JAV1" s="159"/>
      <c r="JAW1" s="159"/>
      <c r="JAX1" s="159"/>
      <c r="JAY1" s="159"/>
      <c r="JAZ1" s="159"/>
      <c r="JBA1" s="159"/>
      <c r="JBB1" s="159"/>
      <c r="JBC1" s="159"/>
      <c r="JBD1" s="159"/>
      <c r="JBE1" s="159"/>
      <c r="JBF1" s="159"/>
      <c r="JBG1" s="159"/>
      <c r="JBH1" s="159"/>
      <c r="JBI1" s="159"/>
      <c r="JBJ1" s="159"/>
      <c r="JBK1" s="159"/>
      <c r="JBL1" s="159"/>
      <c r="JBM1" s="159"/>
      <c r="JBN1" s="159"/>
      <c r="JBO1" s="159"/>
      <c r="JBP1" s="159"/>
      <c r="JBQ1" s="159"/>
      <c r="JBR1" s="159"/>
      <c r="JBS1" s="159"/>
      <c r="JBT1" s="159"/>
      <c r="JBU1" s="159"/>
      <c r="JBV1" s="159"/>
      <c r="JBW1" s="159"/>
      <c r="JBX1" s="159"/>
      <c r="JBY1" s="159"/>
      <c r="JBZ1" s="159"/>
      <c r="JCA1" s="159"/>
      <c r="JCB1" s="159"/>
      <c r="JCC1" s="159"/>
      <c r="JCD1" s="159"/>
      <c r="JCE1" s="159"/>
      <c r="JCF1" s="159"/>
      <c r="JCG1" s="159"/>
      <c r="JCH1" s="159"/>
      <c r="JCI1" s="159"/>
      <c r="JCJ1" s="159"/>
      <c r="JCK1" s="159"/>
      <c r="JCL1" s="159"/>
      <c r="JCM1" s="159"/>
      <c r="JCN1" s="159"/>
      <c r="JCO1" s="159"/>
      <c r="JCP1" s="159"/>
      <c r="JCQ1" s="159"/>
      <c r="JCR1" s="159"/>
      <c r="JCS1" s="159"/>
      <c r="JCT1" s="159"/>
      <c r="JCU1" s="159"/>
      <c r="JCV1" s="159"/>
      <c r="JCW1" s="159"/>
      <c r="JCX1" s="159"/>
      <c r="JCY1" s="159"/>
      <c r="JCZ1" s="159"/>
      <c r="JDA1" s="159"/>
      <c r="JDB1" s="159"/>
      <c r="JDC1" s="159"/>
      <c r="JDD1" s="159"/>
      <c r="JDE1" s="159"/>
      <c r="JDF1" s="159"/>
      <c r="JDG1" s="159"/>
      <c r="JDH1" s="159"/>
      <c r="JDI1" s="159"/>
      <c r="JDJ1" s="159"/>
      <c r="JDK1" s="159"/>
      <c r="JDL1" s="159"/>
      <c r="JDM1" s="159"/>
      <c r="JDN1" s="159"/>
      <c r="JDO1" s="159"/>
      <c r="JDP1" s="159"/>
      <c r="JDQ1" s="159"/>
      <c r="JDR1" s="159"/>
      <c r="JDS1" s="159"/>
      <c r="JDT1" s="159"/>
      <c r="JDU1" s="159"/>
      <c r="JDV1" s="159"/>
      <c r="JDW1" s="159"/>
      <c r="JDX1" s="159"/>
      <c r="JDY1" s="159"/>
      <c r="JDZ1" s="159"/>
      <c r="JEA1" s="159"/>
      <c r="JEB1" s="159"/>
      <c r="JEC1" s="159"/>
      <c r="JED1" s="159"/>
      <c r="JEE1" s="159"/>
      <c r="JEF1" s="159"/>
      <c r="JEG1" s="159"/>
      <c r="JEH1" s="159"/>
      <c r="JEI1" s="159"/>
      <c r="JEJ1" s="159"/>
      <c r="JEK1" s="159"/>
      <c r="JEL1" s="159"/>
      <c r="JEM1" s="159"/>
      <c r="JEN1" s="159"/>
      <c r="JEO1" s="159"/>
      <c r="JEP1" s="159"/>
      <c r="JEQ1" s="159"/>
      <c r="JER1" s="159"/>
      <c r="JES1" s="159"/>
      <c r="JET1" s="159"/>
      <c r="JEU1" s="159"/>
      <c r="JEV1" s="159"/>
      <c r="JEW1" s="159"/>
      <c r="JEX1" s="159"/>
      <c r="JEY1" s="159"/>
      <c r="JEZ1" s="159"/>
      <c r="JFA1" s="159"/>
      <c r="JFB1" s="159"/>
      <c r="JFC1" s="159"/>
      <c r="JFD1" s="159"/>
      <c r="JFE1" s="159"/>
      <c r="JFF1" s="159"/>
      <c r="JFG1" s="159"/>
      <c r="JFH1" s="159"/>
      <c r="JFI1" s="159"/>
      <c r="JFJ1" s="159"/>
      <c r="JFK1" s="159"/>
      <c r="JFL1" s="159"/>
      <c r="JFM1" s="159"/>
      <c r="JFN1" s="159"/>
      <c r="JFO1" s="159"/>
      <c r="JFP1" s="159"/>
      <c r="JFQ1" s="159"/>
      <c r="JFR1" s="159"/>
      <c r="JFS1" s="159"/>
      <c r="JFT1" s="159"/>
      <c r="JFU1" s="159"/>
      <c r="JFV1" s="159"/>
      <c r="JFW1" s="159"/>
      <c r="JFX1" s="159"/>
      <c r="JFY1" s="159"/>
      <c r="JFZ1" s="159"/>
      <c r="JGA1" s="159"/>
      <c r="JGB1" s="159"/>
      <c r="JGC1" s="159"/>
      <c r="JGD1" s="159"/>
      <c r="JGE1" s="159"/>
      <c r="JGF1" s="159"/>
      <c r="JGG1" s="159"/>
      <c r="JGH1" s="159"/>
      <c r="JGI1" s="159"/>
      <c r="JGJ1" s="159"/>
      <c r="JGK1" s="159"/>
      <c r="JGL1" s="159"/>
      <c r="JGM1" s="159"/>
      <c r="JGN1" s="159"/>
      <c r="JGO1" s="159"/>
      <c r="JGP1" s="159"/>
      <c r="JGQ1" s="159"/>
      <c r="JGR1" s="159"/>
      <c r="JGS1" s="159"/>
      <c r="JGT1" s="159"/>
      <c r="JGU1" s="159"/>
      <c r="JGV1" s="159"/>
      <c r="JGW1" s="159"/>
      <c r="JGX1" s="159"/>
      <c r="JGY1" s="159"/>
      <c r="JGZ1" s="159"/>
      <c r="JHA1" s="159"/>
      <c r="JHB1" s="159"/>
      <c r="JHC1" s="159"/>
      <c r="JHD1" s="159"/>
      <c r="JHE1" s="159"/>
      <c r="JHF1" s="159"/>
      <c r="JHG1" s="159"/>
      <c r="JHH1" s="159"/>
      <c r="JHI1" s="159"/>
      <c r="JHJ1" s="159"/>
      <c r="JHK1" s="159"/>
      <c r="JHL1" s="159"/>
      <c r="JHM1" s="159"/>
      <c r="JHN1" s="159"/>
      <c r="JHO1" s="159"/>
      <c r="JHP1" s="159"/>
      <c r="JHQ1" s="159"/>
      <c r="JHR1" s="159"/>
      <c r="JHS1" s="159"/>
      <c r="JHT1" s="159"/>
      <c r="JHU1" s="159"/>
      <c r="JHV1" s="159"/>
      <c r="JHW1" s="159"/>
      <c r="JHX1" s="159"/>
      <c r="JHY1" s="159"/>
      <c r="JHZ1" s="159"/>
      <c r="JIA1" s="159"/>
      <c r="JIB1" s="159"/>
      <c r="JIC1" s="159"/>
      <c r="JID1" s="159"/>
      <c r="JIE1" s="159"/>
      <c r="JIF1" s="159"/>
      <c r="JIG1" s="159"/>
      <c r="JIH1" s="159"/>
      <c r="JII1" s="159"/>
      <c r="JIJ1" s="159"/>
      <c r="JIK1" s="159"/>
      <c r="JIL1" s="159"/>
      <c r="JIM1" s="159"/>
      <c r="JIN1" s="159"/>
      <c r="JIO1" s="159"/>
      <c r="JIP1" s="159"/>
      <c r="JIQ1" s="159"/>
      <c r="JIR1" s="159"/>
      <c r="JIS1" s="159"/>
      <c r="JIT1" s="159"/>
      <c r="JIU1" s="159"/>
      <c r="JIV1" s="159"/>
      <c r="JIW1" s="159"/>
      <c r="JIX1" s="159"/>
      <c r="JIY1" s="159"/>
      <c r="JIZ1" s="159"/>
      <c r="JJA1" s="159"/>
      <c r="JJB1" s="159"/>
      <c r="JJC1" s="159"/>
      <c r="JJD1" s="159"/>
      <c r="JJE1" s="159"/>
      <c r="JJF1" s="159"/>
      <c r="JJG1" s="159"/>
      <c r="JJH1" s="159"/>
      <c r="JJI1" s="159"/>
      <c r="JJJ1" s="159"/>
      <c r="JJK1" s="159"/>
      <c r="JJL1" s="159"/>
      <c r="JJM1" s="159"/>
      <c r="JJN1" s="159"/>
      <c r="JJO1" s="159"/>
      <c r="JJP1" s="159"/>
      <c r="JJQ1" s="159"/>
      <c r="JJR1" s="159"/>
      <c r="JJS1" s="159"/>
      <c r="JJT1" s="159"/>
      <c r="JJU1" s="159"/>
      <c r="JJV1" s="159"/>
      <c r="JJW1" s="159"/>
      <c r="JJX1" s="159"/>
      <c r="JJY1" s="159"/>
      <c r="JJZ1" s="159"/>
      <c r="JKA1" s="159"/>
      <c r="JKB1" s="159"/>
      <c r="JKC1" s="159"/>
      <c r="JKD1" s="159"/>
      <c r="JKE1" s="159"/>
      <c r="JKF1" s="159"/>
      <c r="JKG1" s="159"/>
      <c r="JKH1" s="159"/>
      <c r="JKI1" s="159"/>
      <c r="JKJ1" s="159"/>
      <c r="JKK1" s="159"/>
      <c r="JKL1" s="159"/>
      <c r="JKM1" s="159"/>
      <c r="JKN1" s="159"/>
      <c r="JKO1" s="159"/>
      <c r="JKP1" s="159"/>
      <c r="JKQ1" s="159"/>
      <c r="JKR1" s="159"/>
      <c r="JKS1" s="159"/>
      <c r="JKT1" s="159"/>
      <c r="JKU1" s="159"/>
      <c r="JKV1" s="159"/>
      <c r="JKW1" s="159"/>
      <c r="JKX1" s="159"/>
      <c r="JKY1" s="159"/>
      <c r="JKZ1" s="159"/>
      <c r="JLA1" s="159"/>
      <c r="JLB1" s="159"/>
      <c r="JLC1" s="159"/>
      <c r="JLD1" s="159"/>
      <c r="JLE1" s="159"/>
      <c r="JLF1" s="159"/>
      <c r="JLG1" s="159"/>
      <c r="JLH1" s="159"/>
      <c r="JLI1" s="159"/>
      <c r="JLJ1" s="159"/>
      <c r="JLK1" s="159"/>
      <c r="JLL1" s="159"/>
      <c r="JLM1" s="159"/>
      <c r="JLN1" s="159"/>
      <c r="JLO1" s="159"/>
      <c r="JLP1" s="159"/>
      <c r="JLQ1" s="159"/>
      <c r="JLR1" s="159"/>
      <c r="JLS1" s="159"/>
      <c r="JLT1" s="159"/>
      <c r="JLU1" s="159"/>
      <c r="JLV1" s="159"/>
      <c r="JLW1" s="159"/>
      <c r="JLX1" s="159"/>
      <c r="JLY1" s="159"/>
      <c r="JLZ1" s="159"/>
      <c r="JMA1" s="159"/>
      <c r="JMB1" s="159"/>
      <c r="JMC1" s="159"/>
      <c r="JMD1" s="159"/>
      <c r="JME1" s="159"/>
      <c r="JMF1" s="159"/>
      <c r="JMG1" s="159"/>
      <c r="JMH1" s="159"/>
      <c r="JMI1" s="159"/>
      <c r="JMJ1" s="159"/>
      <c r="JMK1" s="159"/>
      <c r="JML1" s="159"/>
      <c r="JMM1" s="159"/>
      <c r="JMN1" s="159"/>
      <c r="JMO1" s="159"/>
      <c r="JMP1" s="159"/>
      <c r="JMQ1" s="159"/>
      <c r="JMR1" s="159"/>
      <c r="JMS1" s="159"/>
      <c r="JMT1" s="159"/>
      <c r="JMU1" s="159"/>
      <c r="JMV1" s="159"/>
      <c r="JMW1" s="159"/>
      <c r="JMX1" s="159"/>
      <c r="JMY1" s="159"/>
      <c r="JMZ1" s="159"/>
      <c r="JNA1" s="159"/>
      <c r="JNB1" s="159"/>
      <c r="JNC1" s="159"/>
      <c r="JND1" s="159"/>
      <c r="JNE1" s="159"/>
      <c r="JNF1" s="159"/>
      <c r="JNG1" s="159"/>
      <c r="JNH1" s="159"/>
      <c r="JNI1" s="159"/>
      <c r="JNJ1" s="159"/>
      <c r="JNK1" s="159"/>
      <c r="JNL1" s="159"/>
      <c r="JNM1" s="159"/>
      <c r="JNN1" s="159"/>
      <c r="JNO1" s="159"/>
      <c r="JNP1" s="159"/>
      <c r="JNQ1" s="159"/>
      <c r="JNR1" s="159"/>
      <c r="JNS1" s="159"/>
      <c r="JNT1" s="159"/>
      <c r="JNU1" s="159"/>
      <c r="JNV1" s="159"/>
      <c r="JNW1" s="159"/>
      <c r="JNX1" s="159"/>
      <c r="JNY1" s="159"/>
      <c r="JNZ1" s="159"/>
      <c r="JOA1" s="159"/>
      <c r="JOB1" s="159"/>
      <c r="JOC1" s="159"/>
      <c r="JOD1" s="159"/>
      <c r="JOE1" s="159"/>
      <c r="JOF1" s="159"/>
      <c r="JOG1" s="159"/>
      <c r="JOH1" s="159"/>
      <c r="JOI1" s="159"/>
      <c r="JOJ1" s="159"/>
      <c r="JOK1" s="159"/>
      <c r="JOL1" s="159"/>
      <c r="JOM1" s="159"/>
      <c r="JON1" s="159"/>
      <c r="JOO1" s="159"/>
      <c r="JOP1" s="159"/>
      <c r="JOQ1" s="159"/>
      <c r="JOR1" s="159"/>
      <c r="JOS1" s="159"/>
      <c r="JOT1" s="159"/>
      <c r="JOU1" s="159"/>
      <c r="JOV1" s="159"/>
      <c r="JOW1" s="159"/>
      <c r="JOX1" s="159"/>
      <c r="JOY1" s="159"/>
      <c r="JOZ1" s="159"/>
      <c r="JPA1" s="159"/>
      <c r="JPB1" s="159"/>
      <c r="JPC1" s="159"/>
      <c r="JPD1" s="159"/>
      <c r="JPE1" s="159"/>
      <c r="JPF1" s="159"/>
      <c r="JPG1" s="159"/>
      <c r="JPH1" s="159"/>
      <c r="JPI1" s="159"/>
      <c r="JPJ1" s="159"/>
      <c r="JPK1" s="159"/>
      <c r="JPL1" s="159"/>
      <c r="JPM1" s="159"/>
      <c r="JPN1" s="159"/>
      <c r="JPO1" s="159"/>
      <c r="JPP1" s="159"/>
      <c r="JPQ1" s="159"/>
      <c r="JPR1" s="159"/>
      <c r="JPS1" s="159"/>
      <c r="JPT1" s="159"/>
      <c r="JPU1" s="159"/>
      <c r="JPV1" s="159"/>
      <c r="JPW1" s="159"/>
      <c r="JPX1" s="159"/>
      <c r="JPY1" s="159"/>
      <c r="JPZ1" s="159"/>
      <c r="JQA1" s="159"/>
      <c r="JQB1" s="159"/>
      <c r="JQC1" s="159"/>
      <c r="JQD1" s="159"/>
      <c r="JQE1" s="159"/>
      <c r="JQF1" s="159"/>
      <c r="JQG1" s="159"/>
      <c r="JQH1" s="159"/>
      <c r="JQI1" s="159"/>
      <c r="JQJ1" s="159"/>
      <c r="JQK1" s="159"/>
      <c r="JQL1" s="159"/>
      <c r="JQM1" s="159"/>
      <c r="JQN1" s="159"/>
      <c r="JQO1" s="159"/>
      <c r="JQP1" s="159"/>
      <c r="JQQ1" s="159"/>
      <c r="JQR1" s="159"/>
      <c r="JQS1" s="159"/>
      <c r="JQT1" s="159"/>
      <c r="JQU1" s="159"/>
      <c r="JQV1" s="159"/>
      <c r="JQW1" s="159"/>
      <c r="JQX1" s="159"/>
      <c r="JQY1" s="159"/>
      <c r="JQZ1" s="159"/>
      <c r="JRA1" s="159"/>
      <c r="JRB1" s="159"/>
      <c r="JRC1" s="159"/>
      <c r="JRD1" s="159"/>
      <c r="JRE1" s="159"/>
      <c r="JRF1" s="159"/>
      <c r="JRG1" s="159"/>
      <c r="JRH1" s="159"/>
      <c r="JRI1" s="159"/>
      <c r="JRJ1" s="159"/>
      <c r="JRK1" s="159"/>
      <c r="JRL1" s="159"/>
      <c r="JRM1" s="159"/>
      <c r="JRN1" s="159"/>
      <c r="JRO1" s="159"/>
      <c r="JRP1" s="159"/>
      <c r="JRQ1" s="159"/>
      <c r="JRR1" s="159"/>
      <c r="JRS1" s="159"/>
      <c r="JRT1" s="159"/>
      <c r="JRU1" s="159"/>
      <c r="JRV1" s="159"/>
      <c r="JRW1" s="159"/>
      <c r="JRX1" s="159"/>
      <c r="JRY1" s="159"/>
      <c r="JRZ1" s="159"/>
      <c r="JSA1" s="159"/>
      <c r="JSB1" s="159"/>
      <c r="JSC1" s="159"/>
      <c r="JSD1" s="159"/>
      <c r="JSE1" s="159"/>
      <c r="JSF1" s="159"/>
      <c r="JSG1" s="159"/>
      <c r="JSH1" s="159"/>
      <c r="JSI1" s="159"/>
      <c r="JSJ1" s="159"/>
      <c r="JSK1" s="159"/>
      <c r="JSL1" s="159"/>
      <c r="JSM1" s="159"/>
      <c r="JSN1" s="159"/>
      <c r="JSO1" s="159"/>
      <c r="JSP1" s="159"/>
      <c r="JSQ1" s="159"/>
      <c r="JSR1" s="159"/>
      <c r="JSS1" s="159"/>
      <c r="JST1" s="159"/>
      <c r="JSU1" s="159"/>
      <c r="JSV1" s="159"/>
      <c r="JSW1" s="159"/>
      <c r="JSX1" s="159"/>
      <c r="JSY1" s="159"/>
      <c r="JSZ1" s="159"/>
      <c r="JTA1" s="159"/>
      <c r="JTB1" s="159"/>
      <c r="JTC1" s="159"/>
      <c r="JTD1" s="159"/>
      <c r="JTE1" s="159"/>
      <c r="JTF1" s="159"/>
      <c r="JTG1" s="159"/>
      <c r="JTH1" s="159"/>
      <c r="JTI1" s="159"/>
      <c r="JTJ1" s="159"/>
      <c r="JTK1" s="159"/>
      <c r="JTL1" s="159"/>
      <c r="JTM1" s="159"/>
      <c r="JTN1" s="159"/>
      <c r="JTO1" s="159"/>
      <c r="JTP1" s="159"/>
      <c r="JTQ1" s="159"/>
      <c r="JTR1" s="159"/>
      <c r="JTS1" s="159"/>
      <c r="JTT1" s="159"/>
      <c r="JTU1" s="159"/>
      <c r="JTV1" s="159"/>
      <c r="JTW1" s="159"/>
      <c r="JTX1" s="159"/>
      <c r="JTY1" s="159"/>
      <c r="JTZ1" s="159"/>
      <c r="JUA1" s="159"/>
      <c r="JUB1" s="159"/>
      <c r="JUC1" s="159"/>
      <c r="JUD1" s="159"/>
      <c r="JUE1" s="159"/>
      <c r="JUF1" s="159"/>
      <c r="JUG1" s="159"/>
      <c r="JUH1" s="159"/>
      <c r="JUI1" s="159"/>
      <c r="JUJ1" s="159"/>
      <c r="JUK1" s="159"/>
      <c r="JUL1" s="159"/>
      <c r="JUM1" s="159"/>
      <c r="JUN1" s="159"/>
      <c r="JUO1" s="159"/>
      <c r="JUP1" s="159"/>
      <c r="JUQ1" s="159"/>
      <c r="JUR1" s="159"/>
      <c r="JUS1" s="159"/>
      <c r="JUT1" s="159"/>
      <c r="JUU1" s="159"/>
      <c r="JUV1" s="159"/>
      <c r="JUW1" s="159"/>
      <c r="JUX1" s="159"/>
      <c r="JUY1" s="159"/>
      <c r="JUZ1" s="159"/>
      <c r="JVA1" s="159"/>
      <c r="JVB1" s="159"/>
      <c r="JVC1" s="159"/>
      <c r="JVD1" s="159"/>
      <c r="JVE1" s="159"/>
      <c r="JVF1" s="159"/>
      <c r="JVG1" s="159"/>
      <c r="JVH1" s="159"/>
      <c r="JVI1" s="159"/>
      <c r="JVJ1" s="159"/>
      <c r="JVK1" s="159"/>
      <c r="JVL1" s="159"/>
      <c r="JVM1" s="159"/>
      <c r="JVN1" s="159"/>
      <c r="JVO1" s="159"/>
      <c r="JVP1" s="159"/>
      <c r="JVQ1" s="159"/>
      <c r="JVR1" s="159"/>
      <c r="JVS1" s="159"/>
      <c r="JVT1" s="159"/>
      <c r="JVU1" s="159"/>
      <c r="JVV1" s="159"/>
      <c r="JVW1" s="159"/>
      <c r="JVX1" s="159"/>
      <c r="JVY1" s="159"/>
      <c r="JVZ1" s="159"/>
      <c r="JWA1" s="159"/>
      <c r="JWB1" s="159"/>
      <c r="JWC1" s="159"/>
      <c r="JWD1" s="159"/>
      <c r="JWE1" s="159"/>
      <c r="JWF1" s="159"/>
      <c r="JWG1" s="159"/>
      <c r="JWH1" s="159"/>
      <c r="JWI1" s="159"/>
      <c r="JWJ1" s="159"/>
      <c r="JWK1" s="159"/>
      <c r="JWL1" s="159"/>
      <c r="JWM1" s="159"/>
      <c r="JWN1" s="159"/>
      <c r="JWO1" s="159"/>
      <c r="JWP1" s="159"/>
      <c r="JWQ1" s="159"/>
      <c r="JWR1" s="159"/>
      <c r="JWS1" s="159"/>
      <c r="JWT1" s="159"/>
      <c r="JWU1" s="159"/>
      <c r="JWV1" s="159"/>
      <c r="JWW1" s="159"/>
      <c r="JWX1" s="159"/>
      <c r="JWY1" s="159"/>
      <c r="JWZ1" s="159"/>
      <c r="JXA1" s="159"/>
      <c r="JXB1" s="159"/>
      <c r="JXC1" s="159"/>
      <c r="JXD1" s="159"/>
      <c r="JXE1" s="159"/>
      <c r="JXF1" s="159"/>
      <c r="JXG1" s="159"/>
      <c r="JXH1" s="159"/>
      <c r="JXI1" s="159"/>
      <c r="JXJ1" s="159"/>
      <c r="JXK1" s="159"/>
      <c r="JXL1" s="159"/>
      <c r="JXM1" s="159"/>
      <c r="JXN1" s="159"/>
      <c r="JXO1" s="159"/>
      <c r="JXP1" s="159"/>
      <c r="JXQ1" s="159"/>
      <c r="JXR1" s="159"/>
      <c r="JXS1" s="159"/>
      <c r="JXT1" s="159"/>
      <c r="JXU1" s="159"/>
      <c r="JXV1" s="159"/>
      <c r="JXW1" s="159"/>
      <c r="JXX1" s="159"/>
      <c r="JXY1" s="159"/>
      <c r="JXZ1" s="159"/>
      <c r="JYA1" s="159"/>
      <c r="JYB1" s="159"/>
      <c r="JYC1" s="159"/>
      <c r="JYD1" s="159"/>
      <c r="JYE1" s="159"/>
      <c r="JYF1" s="159"/>
      <c r="JYG1" s="159"/>
      <c r="JYH1" s="159"/>
      <c r="JYI1" s="159"/>
      <c r="JYJ1" s="159"/>
      <c r="JYK1" s="159"/>
      <c r="JYL1" s="159"/>
      <c r="JYM1" s="159"/>
      <c r="JYN1" s="159"/>
      <c r="JYO1" s="159"/>
      <c r="JYP1" s="159"/>
      <c r="JYQ1" s="159"/>
      <c r="JYR1" s="159"/>
      <c r="JYS1" s="159"/>
      <c r="JYT1" s="159"/>
      <c r="JYU1" s="159"/>
      <c r="JYV1" s="159"/>
      <c r="JYW1" s="159"/>
      <c r="JYX1" s="159"/>
      <c r="JYY1" s="159"/>
      <c r="JYZ1" s="159"/>
      <c r="JZA1" s="159"/>
      <c r="JZB1" s="159"/>
      <c r="JZC1" s="159"/>
      <c r="JZD1" s="159"/>
      <c r="JZE1" s="159"/>
      <c r="JZF1" s="159"/>
      <c r="JZG1" s="159"/>
      <c r="JZH1" s="159"/>
      <c r="JZI1" s="159"/>
      <c r="JZJ1" s="159"/>
      <c r="JZK1" s="159"/>
      <c r="JZL1" s="159"/>
      <c r="JZM1" s="159"/>
      <c r="JZN1" s="159"/>
      <c r="JZO1" s="159"/>
      <c r="JZP1" s="159"/>
      <c r="JZQ1" s="159"/>
      <c r="JZR1" s="159"/>
      <c r="JZS1" s="159"/>
      <c r="JZT1" s="159"/>
      <c r="JZU1" s="159"/>
      <c r="JZV1" s="159"/>
      <c r="JZW1" s="159"/>
      <c r="JZX1" s="159"/>
      <c r="JZY1" s="159"/>
      <c r="JZZ1" s="159"/>
      <c r="KAA1" s="159"/>
      <c r="KAB1" s="159"/>
      <c r="KAC1" s="159"/>
      <c r="KAD1" s="159"/>
      <c r="KAE1" s="159"/>
      <c r="KAF1" s="159"/>
      <c r="KAG1" s="159"/>
      <c r="KAH1" s="159"/>
      <c r="KAI1" s="159"/>
      <c r="KAJ1" s="159"/>
      <c r="KAK1" s="159"/>
      <c r="KAL1" s="159"/>
      <c r="KAM1" s="159"/>
      <c r="KAN1" s="159"/>
      <c r="KAO1" s="159"/>
      <c r="KAP1" s="159"/>
      <c r="KAQ1" s="159"/>
      <c r="KAR1" s="159"/>
      <c r="KAS1" s="159"/>
      <c r="KAT1" s="159"/>
      <c r="KAU1" s="159"/>
      <c r="KAV1" s="159"/>
      <c r="KAW1" s="159"/>
      <c r="KAX1" s="159"/>
      <c r="KAY1" s="159"/>
      <c r="KAZ1" s="159"/>
      <c r="KBA1" s="159"/>
      <c r="KBB1" s="159"/>
      <c r="KBC1" s="159"/>
      <c r="KBD1" s="159"/>
      <c r="KBE1" s="159"/>
      <c r="KBF1" s="159"/>
      <c r="KBG1" s="159"/>
      <c r="KBH1" s="159"/>
      <c r="KBI1" s="159"/>
      <c r="KBJ1" s="159"/>
      <c r="KBK1" s="159"/>
      <c r="KBL1" s="159"/>
      <c r="KBM1" s="159"/>
      <c r="KBN1" s="159"/>
      <c r="KBO1" s="159"/>
      <c r="KBP1" s="159"/>
      <c r="KBQ1" s="159"/>
      <c r="KBR1" s="159"/>
      <c r="KBS1" s="159"/>
      <c r="KBT1" s="159"/>
      <c r="KBU1" s="159"/>
      <c r="KBV1" s="159"/>
      <c r="KBW1" s="159"/>
      <c r="KBX1" s="159"/>
      <c r="KBY1" s="159"/>
      <c r="KBZ1" s="159"/>
      <c r="KCA1" s="159"/>
      <c r="KCB1" s="159"/>
      <c r="KCC1" s="159"/>
      <c r="KCD1" s="159"/>
      <c r="KCE1" s="159"/>
      <c r="KCF1" s="159"/>
      <c r="KCG1" s="159"/>
      <c r="KCH1" s="159"/>
      <c r="KCI1" s="159"/>
      <c r="KCJ1" s="159"/>
      <c r="KCK1" s="159"/>
      <c r="KCL1" s="159"/>
      <c r="KCM1" s="159"/>
      <c r="KCN1" s="159"/>
      <c r="KCO1" s="159"/>
      <c r="KCP1" s="159"/>
      <c r="KCQ1" s="159"/>
      <c r="KCR1" s="159"/>
      <c r="KCS1" s="159"/>
      <c r="KCT1" s="159"/>
      <c r="KCU1" s="159"/>
      <c r="KCV1" s="159"/>
      <c r="KCW1" s="159"/>
      <c r="KCX1" s="159"/>
      <c r="KCY1" s="159"/>
      <c r="KCZ1" s="159"/>
      <c r="KDA1" s="159"/>
      <c r="KDB1" s="159"/>
      <c r="KDC1" s="159"/>
      <c r="KDD1" s="159"/>
      <c r="KDE1" s="159"/>
      <c r="KDF1" s="159"/>
      <c r="KDG1" s="159"/>
      <c r="KDH1" s="159"/>
      <c r="KDI1" s="159"/>
      <c r="KDJ1" s="159"/>
      <c r="KDK1" s="159"/>
      <c r="KDL1" s="159"/>
      <c r="KDM1" s="159"/>
      <c r="KDN1" s="159"/>
      <c r="KDO1" s="159"/>
      <c r="KDP1" s="159"/>
      <c r="KDQ1" s="159"/>
      <c r="KDR1" s="159"/>
      <c r="KDS1" s="159"/>
      <c r="KDT1" s="159"/>
      <c r="KDU1" s="159"/>
      <c r="KDV1" s="159"/>
      <c r="KDW1" s="159"/>
      <c r="KDX1" s="159"/>
      <c r="KDY1" s="159"/>
      <c r="KDZ1" s="159"/>
      <c r="KEA1" s="159"/>
      <c r="KEB1" s="159"/>
      <c r="KEC1" s="159"/>
      <c r="KED1" s="159"/>
      <c r="KEE1" s="159"/>
      <c r="KEF1" s="159"/>
      <c r="KEG1" s="159"/>
      <c r="KEH1" s="159"/>
      <c r="KEI1" s="159"/>
      <c r="KEJ1" s="159"/>
      <c r="KEK1" s="159"/>
      <c r="KEL1" s="159"/>
      <c r="KEM1" s="159"/>
      <c r="KEN1" s="159"/>
      <c r="KEO1" s="159"/>
      <c r="KEP1" s="159"/>
      <c r="KEQ1" s="159"/>
      <c r="KER1" s="159"/>
      <c r="KES1" s="159"/>
      <c r="KET1" s="159"/>
      <c r="KEU1" s="159"/>
      <c r="KEV1" s="159"/>
      <c r="KEW1" s="159"/>
      <c r="KEX1" s="159"/>
      <c r="KEY1" s="159"/>
      <c r="KEZ1" s="159"/>
      <c r="KFA1" s="159"/>
      <c r="KFB1" s="159"/>
      <c r="KFC1" s="159"/>
      <c r="KFD1" s="159"/>
      <c r="KFE1" s="159"/>
      <c r="KFF1" s="159"/>
      <c r="KFG1" s="159"/>
      <c r="KFH1" s="159"/>
      <c r="KFI1" s="159"/>
      <c r="KFJ1" s="159"/>
      <c r="KFK1" s="159"/>
      <c r="KFL1" s="159"/>
      <c r="KFM1" s="159"/>
      <c r="KFN1" s="159"/>
      <c r="KFO1" s="159"/>
      <c r="KFP1" s="159"/>
      <c r="KFQ1" s="159"/>
      <c r="KFR1" s="159"/>
      <c r="KFS1" s="159"/>
      <c r="KFT1" s="159"/>
      <c r="KFU1" s="159"/>
      <c r="KFV1" s="159"/>
      <c r="KFW1" s="159"/>
      <c r="KFX1" s="159"/>
      <c r="KFY1" s="159"/>
      <c r="KFZ1" s="159"/>
      <c r="KGA1" s="159"/>
      <c r="KGB1" s="159"/>
      <c r="KGC1" s="159"/>
      <c r="KGD1" s="159"/>
      <c r="KGE1" s="159"/>
      <c r="KGF1" s="159"/>
      <c r="KGG1" s="159"/>
      <c r="KGH1" s="159"/>
      <c r="KGI1" s="159"/>
      <c r="KGJ1" s="159"/>
      <c r="KGK1" s="159"/>
      <c r="KGL1" s="159"/>
      <c r="KGM1" s="159"/>
      <c r="KGN1" s="159"/>
      <c r="KGO1" s="159"/>
      <c r="KGP1" s="159"/>
      <c r="KGQ1" s="159"/>
      <c r="KGR1" s="159"/>
      <c r="KGS1" s="159"/>
      <c r="KGT1" s="159"/>
      <c r="KGU1" s="159"/>
      <c r="KGV1" s="159"/>
      <c r="KGW1" s="159"/>
      <c r="KGX1" s="159"/>
      <c r="KGY1" s="159"/>
      <c r="KGZ1" s="159"/>
      <c r="KHA1" s="159"/>
      <c r="KHB1" s="159"/>
      <c r="KHC1" s="159"/>
      <c r="KHD1" s="159"/>
      <c r="KHE1" s="159"/>
      <c r="KHF1" s="159"/>
      <c r="KHG1" s="159"/>
      <c r="KHH1" s="159"/>
      <c r="KHI1" s="159"/>
      <c r="KHJ1" s="159"/>
      <c r="KHK1" s="159"/>
      <c r="KHL1" s="159"/>
      <c r="KHM1" s="159"/>
      <c r="KHN1" s="159"/>
      <c r="KHO1" s="159"/>
      <c r="KHP1" s="159"/>
      <c r="KHQ1" s="159"/>
      <c r="KHR1" s="159"/>
      <c r="KHS1" s="159"/>
      <c r="KHT1" s="159"/>
      <c r="KHU1" s="159"/>
      <c r="KHV1" s="159"/>
      <c r="KHW1" s="159"/>
      <c r="KHX1" s="159"/>
      <c r="KHY1" s="159"/>
      <c r="KHZ1" s="159"/>
      <c r="KIA1" s="159"/>
      <c r="KIB1" s="159"/>
      <c r="KIC1" s="159"/>
      <c r="KID1" s="159"/>
      <c r="KIE1" s="159"/>
      <c r="KIF1" s="159"/>
      <c r="KIG1" s="159"/>
      <c r="KIH1" s="159"/>
      <c r="KII1" s="159"/>
      <c r="KIJ1" s="159"/>
      <c r="KIK1" s="159"/>
      <c r="KIL1" s="159"/>
      <c r="KIM1" s="159"/>
      <c r="KIN1" s="159"/>
      <c r="KIO1" s="159"/>
      <c r="KIP1" s="159"/>
      <c r="KIQ1" s="159"/>
      <c r="KIR1" s="159"/>
      <c r="KIS1" s="159"/>
      <c r="KIT1" s="159"/>
      <c r="KIU1" s="159"/>
      <c r="KIV1" s="159"/>
      <c r="KIW1" s="159"/>
      <c r="KIX1" s="159"/>
      <c r="KIY1" s="159"/>
      <c r="KIZ1" s="159"/>
      <c r="KJA1" s="159"/>
      <c r="KJB1" s="159"/>
      <c r="KJC1" s="159"/>
      <c r="KJD1" s="159"/>
      <c r="KJE1" s="159"/>
      <c r="KJF1" s="159"/>
      <c r="KJG1" s="159"/>
      <c r="KJH1" s="159"/>
      <c r="KJI1" s="159"/>
      <c r="KJJ1" s="159"/>
      <c r="KJK1" s="159"/>
      <c r="KJL1" s="159"/>
      <c r="KJM1" s="159"/>
      <c r="KJN1" s="159"/>
      <c r="KJO1" s="159"/>
      <c r="KJP1" s="159"/>
      <c r="KJQ1" s="159"/>
      <c r="KJR1" s="159"/>
      <c r="KJS1" s="159"/>
      <c r="KJT1" s="159"/>
      <c r="KJU1" s="159"/>
      <c r="KJV1" s="159"/>
      <c r="KJW1" s="159"/>
      <c r="KJX1" s="159"/>
      <c r="KJY1" s="159"/>
      <c r="KJZ1" s="159"/>
      <c r="KKA1" s="159"/>
      <c r="KKB1" s="159"/>
      <c r="KKC1" s="159"/>
      <c r="KKD1" s="159"/>
      <c r="KKE1" s="159"/>
      <c r="KKF1" s="159"/>
      <c r="KKG1" s="159"/>
      <c r="KKH1" s="159"/>
      <c r="KKI1" s="159"/>
      <c r="KKJ1" s="159"/>
      <c r="KKK1" s="159"/>
      <c r="KKL1" s="159"/>
      <c r="KKM1" s="159"/>
      <c r="KKN1" s="159"/>
      <c r="KKO1" s="159"/>
      <c r="KKP1" s="159"/>
      <c r="KKQ1" s="159"/>
      <c r="KKR1" s="159"/>
      <c r="KKS1" s="159"/>
      <c r="KKT1" s="159"/>
      <c r="KKU1" s="159"/>
      <c r="KKV1" s="159"/>
      <c r="KKW1" s="159"/>
      <c r="KKX1" s="159"/>
      <c r="KKY1" s="159"/>
      <c r="KKZ1" s="159"/>
      <c r="KLA1" s="159"/>
      <c r="KLB1" s="159"/>
      <c r="KLC1" s="159"/>
      <c r="KLD1" s="159"/>
      <c r="KLE1" s="159"/>
      <c r="KLF1" s="159"/>
      <c r="KLG1" s="159"/>
      <c r="KLH1" s="159"/>
      <c r="KLI1" s="159"/>
      <c r="KLJ1" s="159"/>
      <c r="KLK1" s="159"/>
      <c r="KLL1" s="159"/>
      <c r="KLM1" s="159"/>
      <c r="KLN1" s="159"/>
      <c r="KLO1" s="159"/>
      <c r="KLP1" s="159"/>
      <c r="KLQ1" s="159"/>
      <c r="KLR1" s="159"/>
      <c r="KLS1" s="159"/>
      <c r="KLT1" s="159"/>
      <c r="KLU1" s="159"/>
      <c r="KLV1" s="159"/>
      <c r="KLW1" s="159"/>
      <c r="KLX1" s="159"/>
      <c r="KLY1" s="159"/>
      <c r="KLZ1" s="159"/>
      <c r="KMA1" s="159"/>
      <c r="KMB1" s="159"/>
      <c r="KMC1" s="159"/>
      <c r="KMD1" s="159"/>
      <c r="KME1" s="159"/>
      <c r="KMF1" s="159"/>
      <c r="KMG1" s="159"/>
      <c r="KMH1" s="159"/>
      <c r="KMI1" s="159"/>
      <c r="KMJ1" s="159"/>
      <c r="KMK1" s="159"/>
      <c r="KML1" s="159"/>
      <c r="KMM1" s="159"/>
      <c r="KMN1" s="159"/>
      <c r="KMO1" s="159"/>
      <c r="KMP1" s="159"/>
      <c r="KMQ1" s="159"/>
      <c r="KMR1" s="159"/>
      <c r="KMS1" s="159"/>
      <c r="KMT1" s="159"/>
      <c r="KMU1" s="159"/>
      <c r="KMV1" s="159"/>
      <c r="KMW1" s="159"/>
      <c r="KMX1" s="159"/>
      <c r="KMY1" s="159"/>
      <c r="KMZ1" s="159"/>
      <c r="KNA1" s="159"/>
      <c r="KNB1" s="159"/>
      <c r="KNC1" s="159"/>
      <c r="KND1" s="159"/>
      <c r="KNE1" s="159"/>
      <c r="KNF1" s="159"/>
      <c r="KNG1" s="159"/>
      <c r="KNH1" s="159"/>
      <c r="KNI1" s="159"/>
      <c r="KNJ1" s="159"/>
      <c r="KNK1" s="159"/>
      <c r="KNL1" s="159"/>
      <c r="KNM1" s="159"/>
      <c r="KNN1" s="159"/>
      <c r="KNO1" s="159"/>
      <c r="KNP1" s="159"/>
      <c r="KNQ1" s="159"/>
      <c r="KNR1" s="159"/>
      <c r="KNS1" s="159"/>
      <c r="KNT1" s="159"/>
      <c r="KNU1" s="159"/>
      <c r="KNV1" s="159"/>
      <c r="KNW1" s="159"/>
      <c r="KNX1" s="159"/>
      <c r="KNY1" s="159"/>
      <c r="KNZ1" s="159"/>
      <c r="KOA1" s="159"/>
      <c r="KOB1" s="159"/>
      <c r="KOC1" s="159"/>
      <c r="KOD1" s="159"/>
      <c r="KOE1" s="159"/>
      <c r="KOF1" s="159"/>
      <c r="KOG1" s="159"/>
      <c r="KOH1" s="159"/>
      <c r="KOI1" s="159"/>
      <c r="KOJ1" s="159"/>
      <c r="KOK1" s="159"/>
      <c r="KOL1" s="159"/>
      <c r="KOM1" s="159"/>
      <c r="KON1" s="159"/>
      <c r="KOO1" s="159"/>
      <c r="KOP1" s="159"/>
      <c r="KOQ1" s="159"/>
      <c r="KOR1" s="159"/>
      <c r="KOS1" s="159"/>
      <c r="KOT1" s="159"/>
      <c r="KOU1" s="159"/>
      <c r="KOV1" s="159"/>
      <c r="KOW1" s="159"/>
      <c r="KOX1" s="159"/>
      <c r="KOY1" s="159"/>
      <c r="KOZ1" s="159"/>
      <c r="KPA1" s="159"/>
      <c r="KPB1" s="159"/>
      <c r="KPC1" s="159"/>
      <c r="KPD1" s="159"/>
      <c r="KPE1" s="159"/>
      <c r="KPF1" s="159"/>
      <c r="KPG1" s="159"/>
      <c r="KPH1" s="159"/>
      <c r="KPI1" s="159"/>
      <c r="KPJ1" s="159"/>
      <c r="KPK1" s="159"/>
      <c r="KPL1" s="159"/>
      <c r="KPM1" s="159"/>
      <c r="KPN1" s="159"/>
      <c r="KPO1" s="159"/>
      <c r="KPP1" s="159"/>
      <c r="KPQ1" s="159"/>
      <c r="KPR1" s="159"/>
      <c r="KPS1" s="159"/>
      <c r="KPT1" s="159"/>
      <c r="KPU1" s="159"/>
      <c r="KPV1" s="159"/>
      <c r="KPW1" s="159"/>
      <c r="KPX1" s="159"/>
      <c r="KPY1" s="159"/>
      <c r="KPZ1" s="159"/>
      <c r="KQA1" s="159"/>
      <c r="KQB1" s="159"/>
      <c r="KQC1" s="159"/>
      <c r="KQD1" s="159"/>
      <c r="KQE1" s="159"/>
      <c r="KQF1" s="159"/>
      <c r="KQG1" s="159"/>
      <c r="KQH1" s="159"/>
      <c r="KQI1" s="159"/>
      <c r="KQJ1" s="159"/>
      <c r="KQK1" s="159"/>
      <c r="KQL1" s="159"/>
      <c r="KQM1" s="159"/>
      <c r="KQN1" s="159"/>
      <c r="KQO1" s="159"/>
      <c r="KQP1" s="159"/>
      <c r="KQQ1" s="159"/>
      <c r="KQR1" s="159"/>
      <c r="KQS1" s="159"/>
      <c r="KQT1" s="159"/>
      <c r="KQU1" s="159"/>
      <c r="KQV1" s="159"/>
      <c r="KQW1" s="159"/>
      <c r="KQX1" s="159"/>
      <c r="KQY1" s="159"/>
      <c r="KQZ1" s="159"/>
      <c r="KRA1" s="159"/>
      <c r="KRB1" s="159"/>
      <c r="KRC1" s="159"/>
      <c r="KRD1" s="159"/>
      <c r="KRE1" s="159"/>
      <c r="KRF1" s="159"/>
      <c r="KRG1" s="159"/>
      <c r="KRH1" s="159"/>
      <c r="KRI1" s="159"/>
      <c r="KRJ1" s="159"/>
      <c r="KRK1" s="159"/>
      <c r="KRL1" s="159"/>
      <c r="KRM1" s="159"/>
      <c r="KRN1" s="159"/>
      <c r="KRO1" s="159"/>
      <c r="KRP1" s="159"/>
      <c r="KRQ1" s="159"/>
      <c r="KRR1" s="159"/>
      <c r="KRS1" s="159"/>
      <c r="KRT1" s="159"/>
      <c r="KRU1" s="159"/>
      <c r="KRV1" s="159"/>
      <c r="KRW1" s="159"/>
      <c r="KRX1" s="159"/>
      <c r="KRY1" s="159"/>
      <c r="KRZ1" s="159"/>
      <c r="KSA1" s="159"/>
      <c r="KSB1" s="159"/>
      <c r="KSC1" s="159"/>
      <c r="KSD1" s="159"/>
      <c r="KSE1" s="159"/>
      <c r="KSF1" s="159"/>
      <c r="KSG1" s="159"/>
      <c r="KSH1" s="159"/>
      <c r="KSI1" s="159"/>
      <c r="KSJ1" s="159"/>
      <c r="KSK1" s="159"/>
      <c r="KSL1" s="159"/>
      <c r="KSM1" s="159"/>
      <c r="KSN1" s="159"/>
      <c r="KSO1" s="159"/>
      <c r="KSP1" s="159"/>
      <c r="KSQ1" s="159"/>
      <c r="KSR1" s="159"/>
      <c r="KSS1" s="159"/>
      <c r="KST1" s="159"/>
      <c r="KSU1" s="159"/>
      <c r="KSV1" s="159"/>
      <c r="KSW1" s="159"/>
      <c r="KSX1" s="159"/>
      <c r="KSY1" s="159"/>
      <c r="KSZ1" s="159"/>
      <c r="KTA1" s="159"/>
      <c r="KTB1" s="159"/>
      <c r="KTC1" s="159"/>
      <c r="KTD1" s="159"/>
      <c r="KTE1" s="159"/>
      <c r="KTF1" s="159"/>
      <c r="KTG1" s="159"/>
      <c r="KTH1" s="159"/>
      <c r="KTI1" s="159"/>
      <c r="KTJ1" s="159"/>
      <c r="KTK1" s="159"/>
      <c r="KTL1" s="159"/>
      <c r="KTM1" s="159"/>
      <c r="KTN1" s="159"/>
      <c r="KTO1" s="159"/>
      <c r="KTP1" s="159"/>
      <c r="KTQ1" s="159"/>
      <c r="KTR1" s="159"/>
      <c r="KTS1" s="159"/>
      <c r="KTT1" s="159"/>
      <c r="KTU1" s="159"/>
      <c r="KTV1" s="159"/>
      <c r="KTW1" s="159"/>
      <c r="KTX1" s="159"/>
      <c r="KTY1" s="159"/>
      <c r="KTZ1" s="159"/>
      <c r="KUA1" s="159"/>
      <c r="KUB1" s="159"/>
      <c r="KUC1" s="159"/>
      <c r="KUD1" s="159"/>
      <c r="KUE1" s="159"/>
      <c r="KUF1" s="159"/>
      <c r="KUG1" s="159"/>
      <c r="KUH1" s="159"/>
      <c r="KUI1" s="159"/>
      <c r="KUJ1" s="159"/>
      <c r="KUK1" s="159"/>
      <c r="KUL1" s="159"/>
      <c r="KUM1" s="159"/>
      <c r="KUN1" s="159"/>
      <c r="KUO1" s="159"/>
      <c r="KUP1" s="159"/>
      <c r="KUQ1" s="159"/>
      <c r="KUR1" s="159"/>
      <c r="KUS1" s="159"/>
      <c r="KUT1" s="159"/>
      <c r="KUU1" s="159"/>
      <c r="KUV1" s="159"/>
      <c r="KUW1" s="159"/>
      <c r="KUX1" s="159"/>
      <c r="KUY1" s="159"/>
      <c r="KUZ1" s="159"/>
      <c r="KVA1" s="159"/>
      <c r="KVB1" s="159"/>
      <c r="KVC1" s="159"/>
      <c r="KVD1" s="159"/>
      <c r="KVE1" s="159"/>
      <c r="KVF1" s="159"/>
      <c r="KVG1" s="159"/>
      <c r="KVH1" s="159"/>
      <c r="KVI1" s="159"/>
      <c r="KVJ1" s="159"/>
      <c r="KVK1" s="159"/>
      <c r="KVL1" s="159"/>
      <c r="KVM1" s="159"/>
      <c r="KVN1" s="159"/>
      <c r="KVO1" s="159"/>
      <c r="KVP1" s="159"/>
      <c r="KVQ1" s="159"/>
      <c r="KVR1" s="159"/>
      <c r="KVS1" s="159"/>
      <c r="KVT1" s="159"/>
      <c r="KVU1" s="159"/>
      <c r="KVV1" s="159"/>
      <c r="KVW1" s="159"/>
      <c r="KVX1" s="159"/>
      <c r="KVY1" s="159"/>
      <c r="KVZ1" s="159"/>
      <c r="KWA1" s="159"/>
      <c r="KWB1" s="159"/>
      <c r="KWC1" s="159"/>
      <c r="KWD1" s="159"/>
      <c r="KWE1" s="159"/>
      <c r="KWF1" s="159"/>
      <c r="KWG1" s="159"/>
      <c r="KWH1" s="159"/>
      <c r="KWI1" s="159"/>
      <c r="KWJ1" s="159"/>
      <c r="KWK1" s="159"/>
      <c r="KWL1" s="159"/>
      <c r="KWM1" s="159"/>
      <c r="KWN1" s="159"/>
      <c r="KWO1" s="159"/>
      <c r="KWP1" s="159"/>
      <c r="KWQ1" s="159"/>
      <c r="KWR1" s="159"/>
      <c r="KWS1" s="159"/>
      <c r="KWT1" s="159"/>
      <c r="KWU1" s="159"/>
      <c r="KWV1" s="159"/>
      <c r="KWW1" s="159"/>
      <c r="KWX1" s="159"/>
      <c r="KWY1" s="159"/>
      <c r="KWZ1" s="159"/>
      <c r="KXA1" s="159"/>
      <c r="KXB1" s="159"/>
      <c r="KXC1" s="159"/>
      <c r="KXD1" s="159"/>
      <c r="KXE1" s="159"/>
      <c r="KXF1" s="159"/>
      <c r="KXG1" s="159"/>
      <c r="KXH1" s="159"/>
      <c r="KXI1" s="159"/>
      <c r="KXJ1" s="159"/>
      <c r="KXK1" s="159"/>
      <c r="KXL1" s="159"/>
      <c r="KXM1" s="159"/>
      <c r="KXN1" s="159"/>
      <c r="KXO1" s="159"/>
      <c r="KXP1" s="159"/>
      <c r="KXQ1" s="159"/>
      <c r="KXR1" s="159"/>
      <c r="KXS1" s="159"/>
      <c r="KXT1" s="159"/>
      <c r="KXU1" s="159"/>
      <c r="KXV1" s="159"/>
      <c r="KXW1" s="159"/>
      <c r="KXX1" s="159"/>
      <c r="KXY1" s="159"/>
      <c r="KXZ1" s="159"/>
      <c r="KYA1" s="159"/>
      <c r="KYB1" s="159"/>
      <c r="KYC1" s="159"/>
      <c r="KYD1" s="159"/>
      <c r="KYE1" s="159"/>
      <c r="KYF1" s="159"/>
      <c r="KYG1" s="159"/>
      <c r="KYH1" s="159"/>
      <c r="KYI1" s="159"/>
      <c r="KYJ1" s="159"/>
      <c r="KYK1" s="159"/>
      <c r="KYL1" s="159"/>
      <c r="KYM1" s="159"/>
      <c r="KYN1" s="159"/>
      <c r="KYO1" s="159"/>
      <c r="KYP1" s="159"/>
      <c r="KYQ1" s="159"/>
      <c r="KYR1" s="159"/>
      <c r="KYS1" s="159"/>
      <c r="KYT1" s="159"/>
      <c r="KYU1" s="159"/>
      <c r="KYV1" s="159"/>
      <c r="KYW1" s="159"/>
      <c r="KYX1" s="159"/>
      <c r="KYY1" s="159"/>
      <c r="KYZ1" s="159"/>
      <c r="KZA1" s="159"/>
      <c r="KZB1" s="159"/>
      <c r="KZC1" s="159"/>
      <c r="KZD1" s="159"/>
      <c r="KZE1" s="159"/>
      <c r="KZF1" s="159"/>
      <c r="KZG1" s="159"/>
      <c r="KZH1" s="159"/>
      <c r="KZI1" s="159"/>
      <c r="KZJ1" s="159"/>
      <c r="KZK1" s="159"/>
      <c r="KZL1" s="159"/>
      <c r="KZM1" s="159"/>
      <c r="KZN1" s="159"/>
      <c r="KZO1" s="159"/>
      <c r="KZP1" s="159"/>
      <c r="KZQ1" s="159"/>
      <c r="KZR1" s="159"/>
      <c r="KZS1" s="159"/>
      <c r="KZT1" s="159"/>
      <c r="KZU1" s="159"/>
      <c r="KZV1" s="159"/>
      <c r="KZW1" s="159"/>
      <c r="KZX1" s="159"/>
      <c r="KZY1" s="159"/>
      <c r="KZZ1" s="159"/>
      <c r="LAA1" s="159"/>
      <c r="LAB1" s="159"/>
      <c r="LAC1" s="159"/>
      <c r="LAD1" s="159"/>
      <c r="LAE1" s="159"/>
      <c r="LAF1" s="159"/>
      <c r="LAG1" s="159"/>
      <c r="LAH1" s="159"/>
      <c r="LAI1" s="159"/>
      <c r="LAJ1" s="159"/>
      <c r="LAK1" s="159"/>
      <c r="LAL1" s="159"/>
      <c r="LAM1" s="159"/>
      <c r="LAN1" s="159"/>
      <c r="LAO1" s="159"/>
      <c r="LAP1" s="159"/>
      <c r="LAQ1" s="159"/>
      <c r="LAR1" s="159"/>
      <c r="LAS1" s="159"/>
      <c r="LAT1" s="159"/>
      <c r="LAU1" s="159"/>
      <c r="LAV1" s="159"/>
      <c r="LAW1" s="159"/>
      <c r="LAX1" s="159"/>
      <c r="LAY1" s="159"/>
      <c r="LAZ1" s="159"/>
      <c r="LBA1" s="159"/>
      <c r="LBB1" s="159"/>
      <c r="LBC1" s="159"/>
      <c r="LBD1" s="159"/>
      <c r="LBE1" s="159"/>
      <c r="LBF1" s="159"/>
      <c r="LBG1" s="159"/>
      <c r="LBH1" s="159"/>
      <c r="LBI1" s="159"/>
      <c r="LBJ1" s="159"/>
      <c r="LBK1" s="159"/>
      <c r="LBL1" s="159"/>
      <c r="LBM1" s="159"/>
      <c r="LBN1" s="159"/>
      <c r="LBO1" s="159"/>
      <c r="LBP1" s="159"/>
      <c r="LBQ1" s="159"/>
      <c r="LBR1" s="159"/>
      <c r="LBS1" s="159"/>
      <c r="LBT1" s="159"/>
      <c r="LBU1" s="159"/>
      <c r="LBV1" s="159"/>
      <c r="LBW1" s="159"/>
      <c r="LBX1" s="159"/>
      <c r="LBY1" s="159"/>
      <c r="LBZ1" s="159"/>
      <c r="LCA1" s="159"/>
      <c r="LCB1" s="159"/>
      <c r="LCC1" s="159"/>
      <c r="LCD1" s="159"/>
      <c r="LCE1" s="159"/>
      <c r="LCF1" s="159"/>
      <c r="LCG1" s="159"/>
      <c r="LCH1" s="159"/>
      <c r="LCI1" s="159"/>
      <c r="LCJ1" s="159"/>
      <c r="LCK1" s="159"/>
      <c r="LCL1" s="159"/>
      <c r="LCM1" s="159"/>
      <c r="LCN1" s="159"/>
      <c r="LCO1" s="159"/>
      <c r="LCP1" s="159"/>
      <c r="LCQ1" s="159"/>
      <c r="LCR1" s="159"/>
      <c r="LCS1" s="159"/>
      <c r="LCT1" s="159"/>
      <c r="LCU1" s="159"/>
      <c r="LCV1" s="159"/>
      <c r="LCW1" s="159"/>
      <c r="LCX1" s="159"/>
      <c r="LCY1" s="159"/>
      <c r="LCZ1" s="159"/>
      <c r="LDA1" s="159"/>
      <c r="LDB1" s="159"/>
      <c r="LDC1" s="159"/>
      <c r="LDD1" s="159"/>
      <c r="LDE1" s="159"/>
      <c r="LDF1" s="159"/>
      <c r="LDG1" s="159"/>
      <c r="LDH1" s="159"/>
      <c r="LDI1" s="159"/>
      <c r="LDJ1" s="159"/>
      <c r="LDK1" s="159"/>
      <c r="LDL1" s="159"/>
      <c r="LDM1" s="159"/>
      <c r="LDN1" s="159"/>
      <c r="LDO1" s="159"/>
      <c r="LDP1" s="159"/>
      <c r="LDQ1" s="159"/>
      <c r="LDR1" s="159"/>
      <c r="LDS1" s="159"/>
      <c r="LDT1" s="159"/>
      <c r="LDU1" s="159"/>
      <c r="LDV1" s="159"/>
      <c r="LDW1" s="159"/>
      <c r="LDX1" s="159"/>
      <c r="LDY1" s="159"/>
      <c r="LDZ1" s="159"/>
      <c r="LEA1" s="159"/>
      <c r="LEB1" s="159"/>
      <c r="LEC1" s="159"/>
      <c r="LED1" s="159"/>
      <c r="LEE1" s="159"/>
      <c r="LEF1" s="159"/>
      <c r="LEG1" s="159"/>
      <c r="LEH1" s="159"/>
      <c r="LEI1" s="159"/>
      <c r="LEJ1" s="159"/>
      <c r="LEK1" s="159"/>
      <c r="LEL1" s="159"/>
      <c r="LEM1" s="159"/>
      <c r="LEN1" s="159"/>
      <c r="LEO1" s="159"/>
      <c r="LEP1" s="159"/>
      <c r="LEQ1" s="159"/>
      <c r="LER1" s="159"/>
      <c r="LES1" s="159"/>
      <c r="LET1" s="159"/>
      <c r="LEU1" s="159"/>
      <c r="LEV1" s="159"/>
      <c r="LEW1" s="159"/>
      <c r="LEX1" s="159"/>
      <c r="LEY1" s="159"/>
      <c r="LEZ1" s="159"/>
      <c r="LFA1" s="159"/>
      <c r="LFB1" s="159"/>
      <c r="LFC1" s="159"/>
      <c r="LFD1" s="159"/>
      <c r="LFE1" s="159"/>
      <c r="LFF1" s="159"/>
      <c r="LFG1" s="159"/>
      <c r="LFH1" s="159"/>
      <c r="LFI1" s="159"/>
      <c r="LFJ1" s="159"/>
      <c r="LFK1" s="159"/>
      <c r="LFL1" s="159"/>
      <c r="LFM1" s="159"/>
      <c r="LFN1" s="159"/>
      <c r="LFO1" s="159"/>
      <c r="LFP1" s="159"/>
      <c r="LFQ1" s="159"/>
      <c r="LFR1" s="159"/>
      <c r="LFS1" s="159"/>
      <c r="LFT1" s="159"/>
      <c r="LFU1" s="159"/>
      <c r="LFV1" s="159"/>
      <c r="LFW1" s="159"/>
      <c r="LFX1" s="159"/>
      <c r="LFY1" s="159"/>
      <c r="LFZ1" s="159"/>
      <c r="LGA1" s="159"/>
      <c r="LGB1" s="159"/>
      <c r="LGC1" s="159"/>
      <c r="LGD1" s="159"/>
      <c r="LGE1" s="159"/>
      <c r="LGF1" s="159"/>
      <c r="LGG1" s="159"/>
      <c r="LGH1" s="159"/>
      <c r="LGI1" s="159"/>
      <c r="LGJ1" s="159"/>
      <c r="LGK1" s="159"/>
      <c r="LGL1" s="159"/>
      <c r="LGM1" s="159"/>
      <c r="LGN1" s="159"/>
      <c r="LGO1" s="159"/>
      <c r="LGP1" s="159"/>
      <c r="LGQ1" s="159"/>
      <c r="LGR1" s="159"/>
      <c r="LGS1" s="159"/>
      <c r="LGT1" s="159"/>
      <c r="LGU1" s="159"/>
      <c r="LGV1" s="159"/>
      <c r="LGW1" s="159"/>
      <c r="LGX1" s="159"/>
      <c r="LGY1" s="159"/>
      <c r="LGZ1" s="159"/>
      <c r="LHA1" s="159"/>
      <c r="LHB1" s="159"/>
      <c r="LHC1" s="159"/>
      <c r="LHD1" s="159"/>
      <c r="LHE1" s="159"/>
      <c r="LHF1" s="159"/>
      <c r="LHG1" s="159"/>
      <c r="LHH1" s="159"/>
      <c r="LHI1" s="159"/>
      <c r="LHJ1" s="159"/>
      <c r="LHK1" s="159"/>
      <c r="LHL1" s="159"/>
      <c r="LHM1" s="159"/>
      <c r="LHN1" s="159"/>
      <c r="LHO1" s="159"/>
      <c r="LHP1" s="159"/>
      <c r="LHQ1" s="159"/>
      <c r="LHR1" s="159"/>
      <c r="LHS1" s="159"/>
      <c r="LHT1" s="159"/>
      <c r="LHU1" s="159"/>
      <c r="LHV1" s="159"/>
      <c r="LHW1" s="159"/>
      <c r="LHX1" s="159"/>
      <c r="LHY1" s="159"/>
      <c r="LHZ1" s="159"/>
      <c r="LIA1" s="159"/>
      <c r="LIB1" s="159"/>
      <c r="LIC1" s="159"/>
      <c r="LID1" s="159"/>
      <c r="LIE1" s="159"/>
      <c r="LIF1" s="159"/>
      <c r="LIG1" s="159"/>
      <c r="LIH1" s="159"/>
      <c r="LII1" s="159"/>
      <c r="LIJ1" s="159"/>
      <c r="LIK1" s="159"/>
      <c r="LIL1" s="159"/>
      <c r="LIM1" s="159"/>
      <c r="LIN1" s="159"/>
      <c r="LIO1" s="159"/>
      <c r="LIP1" s="159"/>
      <c r="LIQ1" s="159"/>
      <c r="LIR1" s="159"/>
      <c r="LIS1" s="159"/>
      <c r="LIT1" s="159"/>
      <c r="LIU1" s="159"/>
      <c r="LIV1" s="159"/>
      <c r="LIW1" s="159"/>
      <c r="LIX1" s="159"/>
      <c r="LIY1" s="159"/>
      <c r="LIZ1" s="159"/>
      <c r="LJA1" s="159"/>
      <c r="LJB1" s="159"/>
      <c r="LJC1" s="159"/>
      <c r="LJD1" s="159"/>
      <c r="LJE1" s="159"/>
      <c r="LJF1" s="159"/>
      <c r="LJG1" s="159"/>
      <c r="LJH1" s="159"/>
      <c r="LJI1" s="159"/>
      <c r="LJJ1" s="159"/>
      <c r="LJK1" s="159"/>
      <c r="LJL1" s="159"/>
      <c r="LJM1" s="159"/>
      <c r="LJN1" s="159"/>
      <c r="LJO1" s="159"/>
      <c r="LJP1" s="159"/>
      <c r="LJQ1" s="159"/>
      <c r="LJR1" s="159"/>
      <c r="LJS1" s="159"/>
      <c r="LJT1" s="159"/>
      <c r="LJU1" s="159"/>
      <c r="LJV1" s="159"/>
      <c r="LJW1" s="159"/>
      <c r="LJX1" s="159"/>
      <c r="LJY1" s="159"/>
      <c r="LJZ1" s="159"/>
      <c r="LKA1" s="159"/>
      <c r="LKB1" s="159"/>
      <c r="LKC1" s="159"/>
      <c r="LKD1" s="159"/>
      <c r="LKE1" s="159"/>
      <c r="LKF1" s="159"/>
      <c r="LKG1" s="159"/>
      <c r="LKH1" s="159"/>
      <c r="LKI1" s="159"/>
      <c r="LKJ1" s="159"/>
      <c r="LKK1" s="159"/>
      <c r="LKL1" s="159"/>
      <c r="LKM1" s="159"/>
      <c r="LKN1" s="159"/>
      <c r="LKO1" s="159"/>
      <c r="LKP1" s="159"/>
      <c r="LKQ1" s="159"/>
      <c r="LKR1" s="159"/>
      <c r="LKS1" s="159"/>
      <c r="LKT1" s="159"/>
      <c r="LKU1" s="159"/>
      <c r="LKV1" s="159"/>
      <c r="LKW1" s="159"/>
      <c r="LKX1" s="159"/>
      <c r="LKY1" s="159"/>
      <c r="LKZ1" s="159"/>
      <c r="LLA1" s="159"/>
      <c r="LLB1" s="159"/>
      <c r="LLC1" s="159"/>
      <c r="LLD1" s="159"/>
      <c r="LLE1" s="159"/>
      <c r="LLF1" s="159"/>
      <c r="LLG1" s="159"/>
      <c r="LLH1" s="159"/>
      <c r="LLI1" s="159"/>
      <c r="LLJ1" s="159"/>
      <c r="LLK1" s="159"/>
      <c r="LLL1" s="159"/>
      <c r="LLM1" s="159"/>
      <c r="LLN1" s="159"/>
      <c r="LLO1" s="159"/>
      <c r="LLP1" s="159"/>
      <c r="LLQ1" s="159"/>
      <c r="LLR1" s="159"/>
      <c r="LLS1" s="159"/>
      <c r="LLT1" s="159"/>
      <c r="LLU1" s="159"/>
      <c r="LLV1" s="159"/>
      <c r="LLW1" s="159"/>
      <c r="LLX1" s="159"/>
      <c r="LLY1" s="159"/>
      <c r="LLZ1" s="159"/>
      <c r="LMA1" s="159"/>
      <c r="LMB1" s="159"/>
      <c r="LMC1" s="159"/>
      <c r="LMD1" s="159"/>
      <c r="LME1" s="159"/>
      <c r="LMF1" s="159"/>
      <c r="LMG1" s="159"/>
      <c r="LMH1" s="159"/>
      <c r="LMI1" s="159"/>
      <c r="LMJ1" s="159"/>
      <c r="LMK1" s="159"/>
      <c r="LML1" s="159"/>
      <c r="LMM1" s="159"/>
      <c r="LMN1" s="159"/>
      <c r="LMO1" s="159"/>
      <c r="LMP1" s="159"/>
      <c r="LMQ1" s="159"/>
      <c r="LMR1" s="159"/>
      <c r="LMS1" s="159"/>
      <c r="LMT1" s="159"/>
      <c r="LMU1" s="159"/>
      <c r="LMV1" s="159"/>
      <c r="LMW1" s="159"/>
      <c r="LMX1" s="159"/>
      <c r="LMY1" s="159"/>
      <c r="LMZ1" s="159"/>
      <c r="LNA1" s="159"/>
      <c r="LNB1" s="159"/>
      <c r="LNC1" s="159"/>
      <c r="LND1" s="159"/>
      <c r="LNE1" s="159"/>
      <c r="LNF1" s="159"/>
      <c r="LNG1" s="159"/>
      <c r="LNH1" s="159"/>
      <c r="LNI1" s="159"/>
      <c r="LNJ1" s="159"/>
      <c r="LNK1" s="159"/>
      <c r="LNL1" s="159"/>
      <c r="LNM1" s="159"/>
      <c r="LNN1" s="159"/>
      <c r="LNO1" s="159"/>
      <c r="LNP1" s="159"/>
      <c r="LNQ1" s="159"/>
      <c r="LNR1" s="159"/>
      <c r="LNS1" s="159"/>
      <c r="LNT1" s="159"/>
      <c r="LNU1" s="159"/>
      <c r="LNV1" s="159"/>
      <c r="LNW1" s="159"/>
      <c r="LNX1" s="159"/>
      <c r="LNY1" s="159"/>
      <c r="LNZ1" s="159"/>
      <c r="LOA1" s="159"/>
      <c r="LOB1" s="159"/>
      <c r="LOC1" s="159"/>
      <c r="LOD1" s="159"/>
      <c r="LOE1" s="159"/>
      <c r="LOF1" s="159"/>
      <c r="LOG1" s="159"/>
      <c r="LOH1" s="159"/>
      <c r="LOI1" s="159"/>
      <c r="LOJ1" s="159"/>
      <c r="LOK1" s="159"/>
      <c r="LOL1" s="159"/>
      <c r="LOM1" s="159"/>
      <c r="LON1" s="159"/>
      <c r="LOO1" s="159"/>
      <c r="LOP1" s="159"/>
      <c r="LOQ1" s="159"/>
      <c r="LOR1" s="159"/>
      <c r="LOS1" s="159"/>
      <c r="LOT1" s="159"/>
      <c r="LOU1" s="159"/>
      <c r="LOV1" s="159"/>
      <c r="LOW1" s="159"/>
      <c r="LOX1" s="159"/>
      <c r="LOY1" s="159"/>
      <c r="LOZ1" s="159"/>
      <c r="LPA1" s="159"/>
      <c r="LPB1" s="159"/>
      <c r="LPC1" s="159"/>
      <c r="LPD1" s="159"/>
      <c r="LPE1" s="159"/>
      <c r="LPF1" s="159"/>
      <c r="LPG1" s="159"/>
      <c r="LPH1" s="159"/>
      <c r="LPI1" s="159"/>
      <c r="LPJ1" s="159"/>
      <c r="LPK1" s="159"/>
      <c r="LPL1" s="159"/>
      <c r="LPM1" s="159"/>
      <c r="LPN1" s="159"/>
      <c r="LPO1" s="159"/>
      <c r="LPP1" s="159"/>
      <c r="LPQ1" s="159"/>
      <c r="LPR1" s="159"/>
      <c r="LPS1" s="159"/>
      <c r="LPT1" s="159"/>
      <c r="LPU1" s="159"/>
      <c r="LPV1" s="159"/>
      <c r="LPW1" s="159"/>
      <c r="LPX1" s="159"/>
      <c r="LPY1" s="159"/>
      <c r="LPZ1" s="159"/>
      <c r="LQA1" s="159"/>
      <c r="LQB1" s="159"/>
      <c r="LQC1" s="159"/>
      <c r="LQD1" s="159"/>
      <c r="LQE1" s="159"/>
      <c r="LQF1" s="159"/>
      <c r="LQG1" s="159"/>
      <c r="LQH1" s="159"/>
      <c r="LQI1" s="159"/>
      <c r="LQJ1" s="159"/>
      <c r="LQK1" s="159"/>
      <c r="LQL1" s="159"/>
      <c r="LQM1" s="159"/>
      <c r="LQN1" s="159"/>
      <c r="LQO1" s="159"/>
      <c r="LQP1" s="159"/>
      <c r="LQQ1" s="159"/>
      <c r="LQR1" s="159"/>
      <c r="LQS1" s="159"/>
      <c r="LQT1" s="159"/>
      <c r="LQU1" s="159"/>
      <c r="LQV1" s="159"/>
      <c r="LQW1" s="159"/>
      <c r="LQX1" s="159"/>
      <c r="LQY1" s="159"/>
      <c r="LQZ1" s="159"/>
      <c r="LRA1" s="159"/>
      <c r="LRB1" s="159"/>
      <c r="LRC1" s="159"/>
      <c r="LRD1" s="159"/>
      <c r="LRE1" s="159"/>
      <c r="LRF1" s="159"/>
      <c r="LRG1" s="159"/>
      <c r="LRH1" s="159"/>
      <c r="LRI1" s="159"/>
      <c r="LRJ1" s="159"/>
      <c r="LRK1" s="159"/>
      <c r="LRL1" s="159"/>
      <c r="LRM1" s="159"/>
      <c r="LRN1" s="159"/>
      <c r="LRO1" s="159"/>
      <c r="LRP1" s="159"/>
      <c r="LRQ1" s="159"/>
      <c r="LRR1" s="159"/>
      <c r="LRS1" s="159"/>
      <c r="LRT1" s="159"/>
      <c r="LRU1" s="159"/>
      <c r="LRV1" s="159"/>
      <c r="LRW1" s="159"/>
      <c r="LRX1" s="159"/>
      <c r="LRY1" s="159"/>
      <c r="LRZ1" s="159"/>
      <c r="LSA1" s="159"/>
      <c r="LSB1" s="159"/>
      <c r="LSC1" s="159"/>
      <c r="LSD1" s="159"/>
      <c r="LSE1" s="159"/>
      <c r="LSF1" s="159"/>
      <c r="LSG1" s="159"/>
      <c r="LSH1" s="159"/>
      <c r="LSI1" s="159"/>
      <c r="LSJ1" s="159"/>
      <c r="LSK1" s="159"/>
      <c r="LSL1" s="159"/>
      <c r="LSM1" s="159"/>
      <c r="LSN1" s="159"/>
      <c r="LSO1" s="159"/>
      <c r="LSP1" s="159"/>
      <c r="LSQ1" s="159"/>
      <c r="LSR1" s="159"/>
      <c r="LSS1" s="159"/>
      <c r="LST1" s="159"/>
      <c r="LSU1" s="159"/>
      <c r="LSV1" s="159"/>
      <c r="LSW1" s="159"/>
      <c r="LSX1" s="159"/>
      <c r="LSY1" s="159"/>
      <c r="LSZ1" s="159"/>
      <c r="LTA1" s="159"/>
      <c r="LTB1" s="159"/>
      <c r="LTC1" s="159"/>
      <c r="LTD1" s="159"/>
      <c r="LTE1" s="159"/>
      <c r="LTF1" s="159"/>
      <c r="LTG1" s="159"/>
      <c r="LTH1" s="159"/>
      <c r="LTI1" s="159"/>
      <c r="LTJ1" s="159"/>
      <c r="LTK1" s="159"/>
      <c r="LTL1" s="159"/>
      <c r="LTM1" s="159"/>
      <c r="LTN1" s="159"/>
      <c r="LTO1" s="159"/>
      <c r="LTP1" s="159"/>
      <c r="LTQ1" s="159"/>
      <c r="LTR1" s="159"/>
      <c r="LTS1" s="159"/>
      <c r="LTT1" s="159"/>
      <c r="LTU1" s="159"/>
      <c r="LTV1" s="159"/>
      <c r="LTW1" s="159"/>
      <c r="LTX1" s="159"/>
      <c r="LTY1" s="159"/>
      <c r="LTZ1" s="159"/>
      <c r="LUA1" s="159"/>
      <c r="LUB1" s="159"/>
      <c r="LUC1" s="159"/>
      <c r="LUD1" s="159"/>
      <c r="LUE1" s="159"/>
      <c r="LUF1" s="159"/>
      <c r="LUG1" s="159"/>
      <c r="LUH1" s="159"/>
      <c r="LUI1" s="159"/>
      <c r="LUJ1" s="159"/>
      <c r="LUK1" s="159"/>
      <c r="LUL1" s="159"/>
      <c r="LUM1" s="159"/>
      <c r="LUN1" s="159"/>
      <c r="LUO1" s="159"/>
      <c r="LUP1" s="159"/>
      <c r="LUQ1" s="159"/>
      <c r="LUR1" s="159"/>
      <c r="LUS1" s="159"/>
      <c r="LUT1" s="159"/>
      <c r="LUU1" s="159"/>
      <c r="LUV1" s="159"/>
      <c r="LUW1" s="159"/>
      <c r="LUX1" s="159"/>
      <c r="LUY1" s="159"/>
      <c r="LUZ1" s="159"/>
      <c r="LVA1" s="159"/>
      <c r="LVB1" s="159"/>
      <c r="LVC1" s="159"/>
      <c r="LVD1" s="159"/>
      <c r="LVE1" s="159"/>
      <c r="LVF1" s="159"/>
      <c r="LVG1" s="159"/>
      <c r="LVH1" s="159"/>
      <c r="LVI1" s="159"/>
      <c r="LVJ1" s="159"/>
      <c r="LVK1" s="159"/>
      <c r="LVL1" s="159"/>
      <c r="LVM1" s="159"/>
      <c r="LVN1" s="159"/>
      <c r="LVO1" s="159"/>
      <c r="LVP1" s="159"/>
      <c r="LVQ1" s="159"/>
      <c r="LVR1" s="159"/>
      <c r="LVS1" s="159"/>
      <c r="LVT1" s="159"/>
      <c r="LVU1" s="159"/>
      <c r="LVV1" s="159"/>
      <c r="LVW1" s="159"/>
      <c r="LVX1" s="159"/>
      <c r="LVY1" s="159"/>
      <c r="LVZ1" s="159"/>
      <c r="LWA1" s="159"/>
      <c r="LWB1" s="159"/>
      <c r="LWC1" s="159"/>
      <c r="LWD1" s="159"/>
      <c r="LWE1" s="159"/>
      <c r="LWF1" s="159"/>
      <c r="LWG1" s="159"/>
      <c r="LWH1" s="159"/>
      <c r="LWI1" s="159"/>
      <c r="LWJ1" s="159"/>
      <c r="LWK1" s="159"/>
      <c r="LWL1" s="159"/>
      <c r="LWM1" s="159"/>
      <c r="LWN1" s="159"/>
      <c r="LWO1" s="159"/>
      <c r="LWP1" s="159"/>
      <c r="LWQ1" s="159"/>
      <c r="LWR1" s="159"/>
      <c r="LWS1" s="159"/>
      <c r="LWT1" s="159"/>
      <c r="LWU1" s="159"/>
      <c r="LWV1" s="159"/>
      <c r="LWW1" s="159"/>
      <c r="LWX1" s="159"/>
      <c r="LWY1" s="159"/>
      <c r="LWZ1" s="159"/>
      <c r="LXA1" s="159"/>
      <c r="LXB1" s="159"/>
      <c r="LXC1" s="159"/>
      <c r="LXD1" s="159"/>
      <c r="LXE1" s="159"/>
      <c r="LXF1" s="159"/>
      <c r="LXG1" s="159"/>
      <c r="LXH1" s="159"/>
      <c r="LXI1" s="159"/>
      <c r="LXJ1" s="159"/>
      <c r="LXK1" s="159"/>
      <c r="LXL1" s="159"/>
      <c r="LXM1" s="159"/>
      <c r="LXN1" s="159"/>
      <c r="LXO1" s="159"/>
      <c r="LXP1" s="159"/>
      <c r="LXQ1" s="159"/>
      <c r="LXR1" s="159"/>
      <c r="LXS1" s="159"/>
      <c r="LXT1" s="159"/>
      <c r="LXU1" s="159"/>
      <c r="LXV1" s="159"/>
      <c r="LXW1" s="159"/>
      <c r="LXX1" s="159"/>
      <c r="LXY1" s="159"/>
      <c r="LXZ1" s="159"/>
      <c r="LYA1" s="159"/>
      <c r="LYB1" s="159"/>
      <c r="LYC1" s="159"/>
      <c r="LYD1" s="159"/>
      <c r="LYE1" s="159"/>
      <c r="LYF1" s="159"/>
      <c r="LYG1" s="159"/>
      <c r="LYH1" s="159"/>
      <c r="LYI1" s="159"/>
      <c r="LYJ1" s="159"/>
      <c r="LYK1" s="159"/>
      <c r="LYL1" s="159"/>
      <c r="LYM1" s="159"/>
      <c r="LYN1" s="159"/>
      <c r="LYO1" s="159"/>
      <c r="LYP1" s="159"/>
      <c r="LYQ1" s="159"/>
      <c r="LYR1" s="159"/>
      <c r="LYS1" s="159"/>
      <c r="LYT1" s="159"/>
      <c r="LYU1" s="159"/>
      <c r="LYV1" s="159"/>
      <c r="LYW1" s="159"/>
      <c r="LYX1" s="159"/>
      <c r="LYY1" s="159"/>
      <c r="LYZ1" s="159"/>
      <c r="LZA1" s="159"/>
      <c r="LZB1" s="159"/>
      <c r="LZC1" s="159"/>
      <c r="LZD1" s="159"/>
      <c r="LZE1" s="159"/>
      <c r="LZF1" s="159"/>
      <c r="LZG1" s="159"/>
      <c r="LZH1" s="159"/>
      <c r="LZI1" s="159"/>
      <c r="LZJ1" s="159"/>
      <c r="LZK1" s="159"/>
      <c r="LZL1" s="159"/>
      <c r="LZM1" s="159"/>
      <c r="LZN1" s="159"/>
      <c r="LZO1" s="159"/>
      <c r="LZP1" s="159"/>
      <c r="LZQ1" s="159"/>
      <c r="LZR1" s="159"/>
      <c r="LZS1" s="159"/>
      <c r="LZT1" s="159"/>
      <c r="LZU1" s="159"/>
      <c r="LZV1" s="159"/>
      <c r="LZW1" s="159"/>
      <c r="LZX1" s="159"/>
      <c r="LZY1" s="159"/>
      <c r="LZZ1" s="159"/>
      <c r="MAA1" s="159"/>
      <c r="MAB1" s="159"/>
      <c r="MAC1" s="159"/>
      <c r="MAD1" s="159"/>
      <c r="MAE1" s="159"/>
      <c r="MAF1" s="159"/>
      <c r="MAG1" s="159"/>
      <c r="MAH1" s="159"/>
      <c r="MAI1" s="159"/>
      <c r="MAJ1" s="159"/>
      <c r="MAK1" s="159"/>
      <c r="MAL1" s="159"/>
      <c r="MAM1" s="159"/>
      <c r="MAN1" s="159"/>
      <c r="MAO1" s="159"/>
      <c r="MAP1" s="159"/>
      <c r="MAQ1" s="159"/>
      <c r="MAR1" s="159"/>
      <c r="MAS1" s="159"/>
      <c r="MAT1" s="159"/>
      <c r="MAU1" s="159"/>
      <c r="MAV1" s="159"/>
      <c r="MAW1" s="159"/>
      <c r="MAX1" s="159"/>
      <c r="MAY1" s="159"/>
      <c r="MAZ1" s="159"/>
      <c r="MBA1" s="159"/>
      <c r="MBB1" s="159"/>
      <c r="MBC1" s="159"/>
      <c r="MBD1" s="159"/>
      <c r="MBE1" s="159"/>
      <c r="MBF1" s="159"/>
      <c r="MBG1" s="159"/>
      <c r="MBH1" s="159"/>
      <c r="MBI1" s="159"/>
      <c r="MBJ1" s="159"/>
      <c r="MBK1" s="159"/>
      <c r="MBL1" s="159"/>
      <c r="MBM1" s="159"/>
      <c r="MBN1" s="159"/>
      <c r="MBO1" s="159"/>
      <c r="MBP1" s="159"/>
      <c r="MBQ1" s="159"/>
      <c r="MBR1" s="159"/>
      <c r="MBS1" s="159"/>
      <c r="MBT1" s="159"/>
      <c r="MBU1" s="159"/>
      <c r="MBV1" s="159"/>
      <c r="MBW1" s="159"/>
      <c r="MBX1" s="159"/>
      <c r="MBY1" s="159"/>
      <c r="MBZ1" s="159"/>
      <c r="MCA1" s="159"/>
      <c r="MCB1" s="159"/>
      <c r="MCC1" s="159"/>
      <c r="MCD1" s="159"/>
      <c r="MCE1" s="159"/>
      <c r="MCF1" s="159"/>
      <c r="MCG1" s="159"/>
      <c r="MCH1" s="159"/>
      <c r="MCI1" s="159"/>
      <c r="MCJ1" s="159"/>
      <c r="MCK1" s="159"/>
      <c r="MCL1" s="159"/>
      <c r="MCM1" s="159"/>
      <c r="MCN1" s="159"/>
      <c r="MCO1" s="159"/>
      <c r="MCP1" s="159"/>
      <c r="MCQ1" s="159"/>
      <c r="MCR1" s="159"/>
      <c r="MCS1" s="159"/>
      <c r="MCT1" s="159"/>
      <c r="MCU1" s="159"/>
      <c r="MCV1" s="159"/>
      <c r="MCW1" s="159"/>
      <c r="MCX1" s="159"/>
      <c r="MCY1" s="159"/>
      <c r="MCZ1" s="159"/>
      <c r="MDA1" s="159"/>
      <c r="MDB1" s="159"/>
      <c r="MDC1" s="159"/>
      <c r="MDD1" s="159"/>
      <c r="MDE1" s="159"/>
      <c r="MDF1" s="159"/>
      <c r="MDG1" s="159"/>
      <c r="MDH1" s="159"/>
      <c r="MDI1" s="159"/>
      <c r="MDJ1" s="159"/>
      <c r="MDK1" s="159"/>
      <c r="MDL1" s="159"/>
      <c r="MDM1" s="159"/>
      <c r="MDN1" s="159"/>
      <c r="MDO1" s="159"/>
      <c r="MDP1" s="159"/>
      <c r="MDQ1" s="159"/>
      <c r="MDR1" s="159"/>
      <c r="MDS1" s="159"/>
      <c r="MDT1" s="159"/>
      <c r="MDU1" s="159"/>
      <c r="MDV1" s="159"/>
      <c r="MDW1" s="159"/>
      <c r="MDX1" s="159"/>
      <c r="MDY1" s="159"/>
      <c r="MDZ1" s="159"/>
      <c r="MEA1" s="159"/>
      <c r="MEB1" s="159"/>
      <c r="MEC1" s="159"/>
      <c r="MED1" s="159"/>
      <c r="MEE1" s="159"/>
      <c r="MEF1" s="159"/>
      <c r="MEG1" s="159"/>
      <c r="MEH1" s="159"/>
      <c r="MEI1" s="159"/>
      <c r="MEJ1" s="159"/>
      <c r="MEK1" s="159"/>
      <c r="MEL1" s="159"/>
      <c r="MEM1" s="159"/>
      <c r="MEN1" s="159"/>
      <c r="MEO1" s="159"/>
      <c r="MEP1" s="159"/>
      <c r="MEQ1" s="159"/>
      <c r="MER1" s="159"/>
      <c r="MES1" s="159"/>
      <c r="MET1" s="159"/>
      <c r="MEU1" s="159"/>
      <c r="MEV1" s="159"/>
      <c r="MEW1" s="159"/>
      <c r="MEX1" s="159"/>
      <c r="MEY1" s="159"/>
      <c r="MEZ1" s="159"/>
      <c r="MFA1" s="159"/>
      <c r="MFB1" s="159"/>
      <c r="MFC1" s="159"/>
      <c r="MFD1" s="159"/>
      <c r="MFE1" s="159"/>
      <c r="MFF1" s="159"/>
      <c r="MFG1" s="159"/>
      <c r="MFH1" s="159"/>
      <c r="MFI1" s="159"/>
      <c r="MFJ1" s="159"/>
      <c r="MFK1" s="159"/>
      <c r="MFL1" s="159"/>
      <c r="MFM1" s="159"/>
      <c r="MFN1" s="159"/>
      <c r="MFO1" s="159"/>
      <c r="MFP1" s="159"/>
      <c r="MFQ1" s="159"/>
      <c r="MFR1" s="159"/>
      <c r="MFS1" s="159"/>
      <c r="MFT1" s="159"/>
      <c r="MFU1" s="159"/>
      <c r="MFV1" s="159"/>
      <c r="MFW1" s="159"/>
      <c r="MFX1" s="159"/>
      <c r="MFY1" s="159"/>
      <c r="MFZ1" s="159"/>
      <c r="MGA1" s="159"/>
      <c r="MGB1" s="159"/>
      <c r="MGC1" s="159"/>
      <c r="MGD1" s="159"/>
      <c r="MGE1" s="159"/>
      <c r="MGF1" s="159"/>
      <c r="MGG1" s="159"/>
      <c r="MGH1" s="159"/>
      <c r="MGI1" s="159"/>
      <c r="MGJ1" s="159"/>
      <c r="MGK1" s="159"/>
      <c r="MGL1" s="159"/>
      <c r="MGM1" s="159"/>
      <c r="MGN1" s="159"/>
      <c r="MGO1" s="159"/>
      <c r="MGP1" s="159"/>
      <c r="MGQ1" s="159"/>
      <c r="MGR1" s="159"/>
      <c r="MGS1" s="159"/>
      <c r="MGT1" s="159"/>
      <c r="MGU1" s="159"/>
      <c r="MGV1" s="159"/>
      <c r="MGW1" s="159"/>
      <c r="MGX1" s="159"/>
      <c r="MGY1" s="159"/>
      <c r="MGZ1" s="159"/>
      <c r="MHA1" s="159"/>
      <c r="MHB1" s="159"/>
      <c r="MHC1" s="159"/>
      <c r="MHD1" s="159"/>
      <c r="MHE1" s="159"/>
      <c r="MHF1" s="159"/>
      <c r="MHG1" s="159"/>
      <c r="MHH1" s="159"/>
      <c r="MHI1" s="159"/>
      <c r="MHJ1" s="159"/>
      <c r="MHK1" s="159"/>
      <c r="MHL1" s="159"/>
      <c r="MHM1" s="159"/>
      <c r="MHN1" s="159"/>
      <c r="MHO1" s="159"/>
      <c r="MHP1" s="159"/>
      <c r="MHQ1" s="159"/>
      <c r="MHR1" s="159"/>
      <c r="MHS1" s="159"/>
      <c r="MHT1" s="159"/>
      <c r="MHU1" s="159"/>
      <c r="MHV1" s="159"/>
      <c r="MHW1" s="159"/>
      <c r="MHX1" s="159"/>
      <c r="MHY1" s="159"/>
      <c r="MHZ1" s="159"/>
      <c r="MIA1" s="159"/>
      <c r="MIB1" s="159"/>
      <c r="MIC1" s="159"/>
      <c r="MID1" s="159"/>
      <c r="MIE1" s="159"/>
      <c r="MIF1" s="159"/>
      <c r="MIG1" s="159"/>
      <c r="MIH1" s="159"/>
      <c r="MII1" s="159"/>
      <c r="MIJ1" s="159"/>
      <c r="MIK1" s="159"/>
      <c r="MIL1" s="159"/>
      <c r="MIM1" s="159"/>
      <c r="MIN1" s="159"/>
      <c r="MIO1" s="159"/>
      <c r="MIP1" s="159"/>
      <c r="MIQ1" s="159"/>
      <c r="MIR1" s="159"/>
      <c r="MIS1" s="159"/>
      <c r="MIT1" s="159"/>
      <c r="MIU1" s="159"/>
      <c r="MIV1" s="159"/>
      <c r="MIW1" s="159"/>
      <c r="MIX1" s="159"/>
      <c r="MIY1" s="159"/>
      <c r="MIZ1" s="159"/>
      <c r="MJA1" s="159"/>
      <c r="MJB1" s="159"/>
      <c r="MJC1" s="159"/>
      <c r="MJD1" s="159"/>
      <c r="MJE1" s="159"/>
      <c r="MJF1" s="159"/>
      <c r="MJG1" s="159"/>
      <c r="MJH1" s="159"/>
      <c r="MJI1" s="159"/>
      <c r="MJJ1" s="159"/>
      <c r="MJK1" s="159"/>
      <c r="MJL1" s="159"/>
      <c r="MJM1" s="159"/>
      <c r="MJN1" s="159"/>
      <c r="MJO1" s="159"/>
      <c r="MJP1" s="159"/>
      <c r="MJQ1" s="159"/>
      <c r="MJR1" s="159"/>
      <c r="MJS1" s="159"/>
      <c r="MJT1" s="159"/>
      <c r="MJU1" s="159"/>
      <c r="MJV1" s="159"/>
      <c r="MJW1" s="159"/>
      <c r="MJX1" s="159"/>
      <c r="MJY1" s="159"/>
      <c r="MJZ1" s="159"/>
      <c r="MKA1" s="159"/>
      <c r="MKB1" s="159"/>
      <c r="MKC1" s="159"/>
      <c r="MKD1" s="159"/>
      <c r="MKE1" s="159"/>
      <c r="MKF1" s="159"/>
      <c r="MKG1" s="159"/>
      <c r="MKH1" s="159"/>
      <c r="MKI1" s="159"/>
      <c r="MKJ1" s="159"/>
      <c r="MKK1" s="159"/>
      <c r="MKL1" s="159"/>
      <c r="MKM1" s="159"/>
      <c r="MKN1" s="159"/>
      <c r="MKO1" s="159"/>
      <c r="MKP1" s="159"/>
      <c r="MKQ1" s="159"/>
      <c r="MKR1" s="159"/>
      <c r="MKS1" s="159"/>
      <c r="MKT1" s="159"/>
      <c r="MKU1" s="159"/>
      <c r="MKV1" s="159"/>
      <c r="MKW1" s="159"/>
      <c r="MKX1" s="159"/>
      <c r="MKY1" s="159"/>
      <c r="MKZ1" s="159"/>
      <c r="MLA1" s="159"/>
      <c r="MLB1" s="159"/>
      <c r="MLC1" s="159"/>
      <c r="MLD1" s="159"/>
      <c r="MLE1" s="159"/>
      <c r="MLF1" s="159"/>
      <c r="MLG1" s="159"/>
      <c r="MLH1" s="159"/>
      <c r="MLI1" s="159"/>
      <c r="MLJ1" s="159"/>
      <c r="MLK1" s="159"/>
      <c r="MLL1" s="159"/>
      <c r="MLM1" s="159"/>
      <c r="MLN1" s="159"/>
      <c r="MLO1" s="159"/>
      <c r="MLP1" s="159"/>
      <c r="MLQ1" s="159"/>
      <c r="MLR1" s="159"/>
      <c r="MLS1" s="159"/>
      <c r="MLT1" s="159"/>
      <c r="MLU1" s="159"/>
      <c r="MLV1" s="159"/>
      <c r="MLW1" s="159"/>
      <c r="MLX1" s="159"/>
      <c r="MLY1" s="159"/>
      <c r="MLZ1" s="159"/>
      <c r="MMA1" s="159"/>
      <c r="MMB1" s="159"/>
      <c r="MMC1" s="159"/>
      <c r="MMD1" s="159"/>
      <c r="MME1" s="159"/>
      <c r="MMF1" s="159"/>
      <c r="MMG1" s="159"/>
      <c r="MMH1" s="159"/>
      <c r="MMI1" s="159"/>
      <c r="MMJ1" s="159"/>
      <c r="MMK1" s="159"/>
      <c r="MML1" s="159"/>
      <c r="MMM1" s="159"/>
      <c r="MMN1" s="159"/>
      <c r="MMO1" s="159"/>
      <c r="MMP1" s="159"/>
      <c r="MMQ1" s="159"/>
      <c r="MMR1" s="159"/>
      <c r="MMS1" s="159"/>
      <c r="MMT1" s="159"/>
      <c r="MMU1" s="159"/>
      <c r="MMV1" s="159"/>
      <c r="MMW1" s="159"/>
      <c r="MMX1" s="159"/>
      <c r="MMY1" s="159"/>
      <c r="MMZ1" s="159"/>
      <c r="MNA1" s="159"/>
      <c r="MNB1" s="159"/>
      <c r="MNC1" s="159"/>
      <c r="MND1" s="159"/>
      <c r="MNE1" s="159"/>
      <c r="MNF1" s="159"/>
      <c r="MNG1" s="159"/>
      <c r="MNH1" s="159"/>
      <c r="MNI1" s="159"/>
      <c r="MNJ1" s="159"/>
      <c r="MNK1" s="159"/>
      <c r="MNL1" s="159"/>
      <c r="MNM1" s="159"/>
      <c r="MNN1" s="159"/>
      <c r="MNO1" s="159"/>
      <c r="MNP1" s="159"/>
      <c r="MNQ1" s="159"/>
      <c r="MNR1" s="159"/>
      <c r="MNS1" s="159"/>
      <c r="MNT1" s="159"/>
      <c r="MNU1" s="159"/>
      <c r="MNV1" s="159"/>
      <c r="MNW1" s="159"/>
      <c r="MNX1" s="159"/>
      <c r="MNY1" s="159"/>
      <c r="MNZ1" s="159"/>
      <c r="MOA1" s="159"/>
      <c r="MOB1" s="159"/>
      <c r="MOC1" s="159"/>
      <c r="MOD1" s="159"/>
      <c r="MOE1" s="159"/>
      <c r="MOF1" s="159"/>
      <c r="MOG1" s="159"/>
      <c r="MOH1" s="159"/>
      <c r="MOI1" s="159"/>
      <c r="MOJ1" s="159"/>
      <c r="MOK1" s="159"/>
      <c r="MOL1" s="159"/>
      <c r="MOM1" s="159"/>
      <c r="MON1" s="159"/>
      <c r="MOO1" s="159"/>
      <c r="MOP1" s="159"/>
      <c r="MOQ1" s="159"/>
      <c r="MOR1" s="159"/>
      <c r="MOS1" s="159"/>
      <c r="MOT1" s="159"/>
      <c r="MOU1" s="159"/>
      <c r="MOV1" s="159"/>
      <c r="MOW1" s="159"/>
      <c r="MOX1" s="159"/>
      <c r="MOY1" s="159"/>
      <c r="MOZ1" s="159"/>
      <c r="MPA1" s="159"/>
      <c r="MPB1" s="159"/>
      <c r="MPC1" s="159"/>
      <c r="MPD1" s="159"/>
      <c r="MPE1" s="159"/>
      <c r="MPF1" s="159"/>
      <c r="MPG1" s="159"/>
      <c r="MPH1" s="159"/>
      <c r="MPI1" s="159"/>
      <c r="MPJ1" s="159"/>
      <c r="MPK1" s="159"/>
      <c r="MPL1" s="159"/>
      <c r="MPM1" s="159"/>
      <c r="MPN1" s="159"/>
      <c r="MPO1" s="159"/>
      <c r="MPP1" s="159"/>
      <c r="MPQ1" s="159"/>
      <c r="MPR1" s="159"/>
      <c r="MPS1" s="159"/>
      <c r="MPT1" s="159"/>
      <c r="MPU1" s="159"/>
      <c r="MPV1" s="159"/>
      <c r="MPW1" s="159"/>
      <c r="MPX1" s="159"/>
      <c r="MPY1" s="159"/>
      <c r="MPZ1" s="159"/>
      <c r="MQA1" s="159"/>
      <c r="MQB1" s="159"/>
      <c r="MQC1" s="159"/>
      <c r="MQD1" s="159"/>
      <c r="MQE1" s="159"/>
      <c r="MQF1" s="159"/>
      <c r="MQG1" s="159"/>
      <c r="MQH1" s="159"/>
      <c r="MQI1" s="159"/>
      <c r="MQJ1" s="159"/>
      <c r="MQK1" s="159"/>
      <c r="MQL1" s="159"/>
      <c r="MQM1" s="159"/>
      <c r="MQN1" s="159"/>
      <c r="MQO1" s="159"/>
      <c r="MQP1" s="159"/>
      <c r="MQQ1" s="159"/>
      <c r="MQR1" s="159"/>
      <c r="MQS1" s="159"/>
      <c r="MQT1" s="159"/>
      <c r="MQU1" s="159"/>
      <c r="MQV1" s="159"/>
      <c r="MQW1" s="159"/>
      <c r="MQX1" s="159"/>
      <c r="MQY1" s="159"/>
      <c r="MQZ1" s="159"/>
      <c r="MRA1" s="159"/>
      <c r="MRB1" s="159"/>
      <c r="MRC1" s="159"/>
      <c r="MRD1" s="159"/>
      <c r="MRE1" s="159"/>
      <c r="MRF1" s="159"/>
      <c r="MRG1" s="159"/>
      <c r="MRH1" s="159"/>
      <c r="MRI1" s="159"/>
      <c r="MRJ1" s="159"/>
      <c r="MRK1" s="159"/>
      <c r="MRL1" s="159"/>
      <c r="MRM1" s="159"/>
      <c r="MRN1" s="159"/>
      <c r="MRO1" s="159"/>
      <c r="MRP1" s="159"/>
      <c r="MRQ1" s="159"/>
      <c r="MRR1" s="159"/>
      <c r="MRS1" s="159"/>
      <c r="MRT1" s="159"/>
      <c r="MRU1" s="159"/>
      <c r="MRV1" s="159"/>
      <c r="MRW1" s="159"/>
      <c r="MRX1" s="159"/>
      <c r="MRY1" s="159"/>
      <c r="MRZ1" s="159"/>
      <c r="MSA1" s="159"/>
      <c r="MSB1" s="159"/>
      <c r="MSC1" s="159"/>
      <c r="MSD1" s="159"/>
      <c r="MSE1" s="159"/>
      <c r="MSF1" s="159"/>
      <c r="MSG1" s="159"/>
      <c r="MSH1" s="159"/>
      <c r="MSI1" s="159"/>
      <c r="MSJ1" s="159"/>
      <c r="MSK1" s="159"/>
      <c r="MSL1" s="159"/>
      <c r="MSM1" s="159"/>
      <c r="MSN1" s="159"/>
      <c r="MSO1" s="159"/>
      <c r="MSP1" s="159"/>
      <c r="MSQ1" s="159"/>
      <c r="MSR1" s="159"/>
      <c r="MSS1" s="159"/>
      <c r="MST1" s="159"/>
      <c r="MSU1" s="159"/>
      <c r="MSV1" s="159"/>
      <c r="MSW1" s="159"/>
      <c r="MSX1" s="159"/>
      <c r="MSY1" s="159"/>
      <c r="MSZ1" s="159"/>
      <c r="MTA1" s="159"/>
      <c r="MTB1" s="159"/>
      <c r="MTC1" s="159"/>
      <c r="MTD1" s="159"/>
      <c r="MTE1" s="159"/>
      <c r="MTF1" s="159"/>
      <c r="MTG1" s="159"/>
      <c r="MTH1" s="159"/>
      <c r="MTI1" s="159"/>
      <c r="MTJ1" s="159"/>
      <c r="MTK1" s="159"/>
      <c r="MTL1" s="159"/>
      <c r="MTM1" s="159"/>
      <c r="MTN1" s="159"/>
      <c r="MTO1" s="159"/>
      <c r="MTP1" s="159"/>
      <c r="MTQ1" s="159"/>
      <c r="MTR1" s="159"/>
      <c r="MTS1" s="159"/>
      <c r="MTT1" s="159"/>
      <c r="MTU1" s="159"/>
      <c r="MTV1" s="159"/>
      <c r="MTW1" s="159"/>
      <c r="MTX1" s="159"/>
      <c r="MTY1" s="159"/>
      <c r="MTZ1" s="159"/>
      <c r="MUA1" s="159"/>
      <c r="MUB1" s="159"/>
      <c r="MUC1" s="159"/>
      <c r="MUD1" s="159"/>
      <c r="MUE1" s="159"/>
      <c r="MUF1" s="159"/>
      <c r="MUG1" s="159"/>
      <c r="MUH1" s="159"/>
      <c r="MUI1" s="159"/>
      <c r="MUJ1" s="159"/>
      <c r="MUK1" s="159"/>
      <c r="MUL1" s="159"/>
      <c r="MUM1" s="159"/>
      <c r="MUN1" s="159"/>
      <c r="MUO1" s="159"/>
      <c r="MUP1" s="159"/>
      <c r="MUQ1" s="159"/>
      <c r="MUR1" s="159"/>
      <c r="MUS1" s="159"/>
      <c r="MUT1" s="159"/>
      <c r="MUU1" s="159"/>
      <c r="MUV1" s="159"/>
      <c r="MUW1" s="159"/>
      <c r="MUX1" s="159"/>
      <c r="MUY1" s="159"/>
      <c r="MUZ1" s="159"/>
      <c r="MVA1" s="159"/>
      <c r="MVB1" s="159"/>
      <c r="MVC1" s="159"/>
      <c r="MVD1" s="159"/>
      <c r="MVE1" s="159"/>
      <c r="MVF1" s="159"/>
      <c r="MVG1" s="159"/>
      <c r="MVH1" s="159"/>
      <c r="MVI1" s="159"/>
      <c r="MVJ1" s="159"/>
      <c r="MVK1" s="159"/>
      <c r="MVL1" s="159"/>
      <c r="MVM1" s="159"/>
      <c r="MVN1" s="159"/>
      <c r="MVO1" s="159"/>
      <c r="MVP1" s="159"/>
      <c r="MVQ1" s="159"/>
      <c r="MVR1" s="159"/>
      <c r="MVS1" s="159"/>
      <c r="MVT1" s="159"/>
      <c r="MVU1" s="159"/>
      <c r="MVV1" s="159"/>
      <c r="MVW1" s="159"/>
      <c r="MVX1" s="159"/>
      <c r="MVY1" s="159"/>
      <c r="MVZ1" s="159"/>
      <c r="MWA1" s="159"/>
      <c r="MWB1" s="159"/>
      <c r="MWC1" s="159"/>
      <c r="MWD1" s="159"/>
      <c r="MWE1" s="159"/>
      <c r="MWF1" s="159"/>
      <c r="MWG1" s="159"/>
      <c r="MWH1" s="159"/>
      <c r="MWI1" s="159"/>
      <c r="MWJ1" s="159"/>
      <c r="MWK1" s="159"/>
      <c r="MWL1" s="159"/>
      <c r="MWM1" s="159"/>
      <c r="MWN1" s="159"/>
      <c r="MWO1" s="159"/>
      <c r="MWP1" s="159"/>
      <c r="MWQ1" s="159"/>
      <c r="MWR1" s="159"/>
      <c r="MWS1" s="159"/>
      <c r="MWT1" s="159"/>
      <c r="MWU1" s="159"/>
      <c r="MWV1" s="159"/>
      <c r="MWW1" s="159"/>
      <c r="MWX1" s="159"/>
      <c r="MWY1" s="159"/>
      <c r="MWZ1" s="159"/>
      <c r="MXA1" s="159"/>
      <c r="MXB1" s="159"/>
      <c r="MXC1" s="159"/>
      <c r="MXD1" s="159"/>
      <c r="MXE1" s="159"/>
      <c r="MXF1" s="159"/>
      <c r="MXG1" s="159"/>
      <c r="MXH1" s="159"/>
      <c r="MXI1" s="159"/>
      <c r="MXJ1" s="159"/>
      <c r="MXK1" s="159"/>
      <c r="MXL1" s="159"/>
      <c r="MXM1" s="159"/>
      <c r="MXN1" s="159"/>
      <c r="MXO1" s="159"/>
      <c r="MXP1" s="159"/>
      <c r="MXQ1" s="159"/>
      <c r="MXR1" s="159"/>
      <c r="MXS1" s="159"/>
      <c r="MXT1" s="159"/>
      <c r="MXU1" s="159"/>
      <c r="MXV1" s="159"/>
      <c r="MXW1" s="159"/>
      <c r="MXX1" s="159"/>
      <c r="MXY1" s="159"/>
      <c r="MXZ1" s="159"/>
      <c r="MYA1" s="159"/>
      <c r="MYB1" s="159"/>
      <c r="MYC1" s="159"/>
      <c r="MYD1" s="159"/>
      <c r="MYE1" s="159"/>
      <c r="MYF1" s="159"/>
      <c r="MYG1" s="159"/>
      <c r="MYH1" s="159"/>
      <c r="MYI1" s="159"/>
      <c r="MYJ1" s="159"/>
      <c r="MYK1" s="159"/>
      <c r="MYL1" s="159"/>
      <c r="MYM1" s="159"/>
      <c r="MYN1" s="159"/>
      <c r="MYO1" s="159"/>
      <c r="MYP1" s="159"/>
      <c r="MYQ1" s="159"/>
      <c r="MYR1" s="159"/>
      <c r="MYS1" s="159"/>
      <c r="MYT1" s="159"/>
      <c r="MYU1" s="159"/>
      <c r="MYV1" s="159"/>
      <c r="MYW1" s="159"/>
      <c r="MYX1" s="159"/>
      <c r="MYY1" s="159"/>
      <c r="MYZ1" s="159"/>
      <c r="MZA1" s="159"/>
      <c r="MZB1" s="159"/>
      <c r="MZC1" s="159"/>
      <c r="MZD1" s="159"/>
      <c r="MZE1" s="159"/>
      <c r="MZF1" s="159"/>
      <c r="MZG1" s="159"/>
      <c r="MZH1" s="159"/>
      <c r="MZI1" s="159"/>
      <c r="MZJ1" s="159"/>
      <c r="MZK1" s="159"/>
      <c r="MZL1" s="159"/>
      <c r="MZM1" s="159"/>
      <c r="MZN1" s="159"/>
      <c r="MZO1" s="159"/>
      <c r="MZP1" s="159"/>
      <c r="MZQ1" s="159"/>
      <c r="MZR1" s="159"/>
      <c r="MZS1" s="159"/>
      <c r="MZT1" s="159"/>
      <c r="MZU1" s="159"/>
      <c r="MZV1" s="159"/>
      <c r="MZW1" s="159"/>
      <c r="MZX1" s="159"/>
      <c r="MZY1" s="159"/>
      <c r="MZZ1" s="159"/>
      <c r="NAA1" s="159"/>
      <c r="NAB1" s="159"/>
      <c r="NAC1" s="159"/>
      <c r="NAD1" s="159"/>
      <c r="NAE1" s="159"/>
      <c r="NAF1" s="159"/>
      <c r="NAG1" s="159"/>
      <c r="NAH1" s="159"/>
      <c r="NAI1" s="159"/>
      <c r="NAJ1" s="159"/>
      <c r="NAK1" s="159"/>
      <c r="NAL1" s="159"/>
      <c r="NAM1" s="159"/>
      <c r="NAN1" s="159"/>
      <c r="NAO1" s="159"/>
      <c r="NAP1" s="159"/>
      <c r="NAQ1" s="159"/>
      <c r="NAR1" s="159"/>
      <c r="NAS1" s="159"/>
      <c r="NAT1" s="159"/>
      <c r="NAU1" s="159"/>
      <c r="NAV1" s="159"/>
      <c r="NAW1" s="159"/>
      <c r="NAX1" s="159"/>
      <c r="NAY1" s="159"/>
      <c r="NAZ1" s="159"/>
      <c r="NBA1" s="159"/>
      <c r="NBB1" s="159"/>
      <c r="NBC1" s="159"/>
      <c r="NBD1" s="159"/>
      <c r="NBE1" s="159"/>
      <c r="NBF1" s="159"/>
      <c r="NBG1" s="159"/>
      <c r="NBH1" s="159"/>
      <c r="NBI1" s="159"/>
      <c r="NBJ1" s="159"/>
      <c r="NBK1" s="159"/>
      <c r="NBL1" s="159"/>
      <c r="NBM1" s="159"/>
      <c r="NBN1" s="159"/>
      <c r="NBO1" s="159"/>
      <c r="NBP1" s="159"/>
      <c r="NBQ1" s="159"/>
      <c r="NBR1" s="159"/>
      <c r="NBS1" s="159"/>
      <c r="NBT1" s="159"/>
      <c r="NBU1" s="159"/>
      <c r="NBV1" s="159"/>
      <c r="NBW1" s="159"/>
      <c r="NBX1" s="159"/>
      <c r="NBY1" s="159"/>
      <c r="NBZ1" s="159"/>
      <c r="NCA1" s="159"/>
      <c r="NCB1" s="159"/>
      <c r="NCC1" s="159"/>
      <c r="NCD1" s="159"/>
      <c r="NCE1" s="159"/>
      <c r="NCF1" s="159"/>
      <c r="NCG1" s="159"/>
      <c r="NCH1" s="159"/>
      <c r="NCI1" s="159"/>
      <c r="NCJ1" s="159"/>
      <c r="NCK1" s="159"/>
      <c r="NCL1" s="159"/>
      <c r="NCM1" s="159"/>
      <c r="NCN1" s="159"/>
      <c r="NCO1" s="159"/>
      <c r="NCP1" s="159"/>
      <c r="NCQ1" s="159"/>
      <c r="NCR1" s="159"/>
      <c r="NCS1" s="159"/>
      <c r="NCT1" s="159"/>
      <c r="NCU1" s="159"/>
      <c r="NCV1" s="159"/>
      <c r="NCW1" s="159"/>
      <c r="NCX1" s="159"/>
      <c r="NCY1" s="159"/>
      <c r="NCZ1" s="159"/>
      <c r="NDA1" s="159"/>
      <c r="NDB1" s="159"/>
      <c r="NDC1" s="159"/>
      <c r="NDD1" s="159"/>
      <c r="NDE1" s="159"/>
      <c r="NDF1" s="159"/>
      <c r="NDG1" s="159"/>
      <c r="NDH1" s="159"/>
      <c r="NDI1" s="159"/>
      <c r="NDJ1" s="159"/>
      <c r="NDK1" s="159"/>
      <c r="NDL1" s="159"/>
      <c r="NDM1" s="159"/>
      <c r="NDN1" s="159"/>
      <c r="NDO1" s="159"/>
      <c r="NDP1" s="159"/>
      <c r="NDQ1" s="159"/>
      <c r="NDR1" s="159"/>
      <c r="NDS1" s="159"/>
      <c r="NDT1" s="159"/>
      <c r="NDU1" s="159"/>
      <c r="NDV1" s="159"/>
      <c r="NDW1" s="159"/>
      <c r="NDX1" s="159"/>
      <c r="NDY1" s="159"/>
      <c r="NDZ1" s="159"/>
      <c r="NEA1" s="159"/>
      <c r="NEB1" s="159"/>
      <c r="NEC1" s="159"/>
      <c r="NED1" s="159"/>
      <c r="NEE1" s="159"/>
      <c r="NEF1" s="159"/>
      <c r="NEG1" s="159"/>
      <c r="NEH1" s="159"/>
      <c r="NEI1" s="159"/>
      <c r="NEJ1" s="159"/>
      <c r="NEK1" s="159"/>
      <c r="NEL1" s="159"/>
      <c r="NEM1" s="159"/>
      <c r="NEN1" s="159"/>
      <c r="NEO1" s="159"/>
      <c r="NEP1" s="159"/>
      <c r="NEQ1" s="159"/>
      <c r="NER1" s="159"/>
      <c r="NES1" s="159"/>
      <c r="NET1" s="159"/>
      <c r="NEU1" s="159"/>
      <c r="NEV1" s="159"/>
      <c r="NEW1" s="159"/>
      <c r="NEX1" s="159"/>
      <c r="NEY1" s="159"/>
      <c r="NEZ1" s="159"/>
      <c r="NFA1" s="159"/>
      <c r="NFB1" s="159"/>
      <c r="NFC1" s="159"/>
      <c r="NFD1" s="159"/>
      <c r="NFE1" s="159"/>
      <c r="NFF1" s="159"/>
      <c r="NFG1" s="159"/>
      <c r="NFH1" s="159"/>
      <c r="NFI1" s="159"/>
      <c r="NFJ1" s="159"/>
      <c r="NFK1" s="159"/>
      <c r="NFL1" s="159"/>
      <c r="NFM1" s="159"/>
      <c r="NFN1" s="159"/>
      <c r="NFO1" s="159"/>
      <c r="NFP1" s="159"/>
      <c r="NFQ1" s="159"/>
      <c r="NFR1" s="159"/>
      <c r="NFS1" s="159"/>
      <c r="NFT1" s="159"/>
      <c r="NFU1" s="159"/>
      <c r="NFV1" s="159"/>
      <c r="NFW1" s="159"/>
      <c r="NFX1" s="159"/>
      <c r="NFY1" s="159"/>
      <c r="NFZ1" s="159"/>
      <c r="NGA1" s="159"/>
      <c r="NGB1" s="159"/>
      <c r="NGC1" s="159"/>
      <c r="NGD1" s="159"/>
      <c r="NGE1" s="159"/>
      <c r="NGF1" s="159"/>
      <c r="NGG1" s="159"/>
      <c r="NGH1" s="159"/>
      <c r="NGI1" s="159"/>
      <c r="NGJ1" s="159"/>
      <c r="NGK1" s="159"/>
      <c r="NGL1" s="159"/>
      <c r="NGM1" s="159"/>
      <c r="NGN1" s="159"/>
      <c r="NGO1" s="159"/>
      <c r="NGP1" s="159"/>
      <c r="NGQ1" s="159"/>
      <c r="NGR1" s="159"/>
      <c r="NGS1" s="159"/>
      <c r="NGT1" s="159"/>
      <c r="NGU1" s="159"/>
      <c r="NGV1" s="159"/>
      <c r="NGW1" s="159"/>
      <c r="NGX1" s="159"/>
      <c r="NGY1" s="159"/>
      <c r="NGZ1" s="159"/>
      <c r="NHA1" s="159"/>
      <c r="NHB1" s="159"/>
      <c r="NHC1" s="159"/>
      <c r="NHD1" s="159"/>
      <c r="NHE1" s="159"/>
      <c r="NHF1" s="159"/>
      <c r="NHG1" s="159"/>
      <c r="NHH1" s="159"/>
      <c r="NHI1" s="159"/>
      <c r="NHJ1" s="159"/>
      <c r="NHK1" s="159"/>
      <c r="NHL1" s="159"/>
      <c r="NHM1" s="159"/>
      <c r="NHN1" s="159"/>
      <c r="NHO1" s="159"/>
      <c r="NHP1" s="159"/>
      <c r="NHQ1" s="159"/>
      <c r="NHR1" s="159"/>
      <c r="NHS1" s="159"/>
      <c r="NHT1" s="159"/>
      <c r="NHU1" s="159"/>
      <c r="NHV1" s="159"/>
      <c r="NHW1" s="159"/>
      <c r="NHX1" s="159"/>
      <c r="NHY1" s="159"/>
      <c r="NHZ1" s="159"/>
      <c r="NIA1" s="159"/>
      <c r="NIB1" s="159"/>
      <c r="NIC1" s="159"/>
      <c r="NID1" s="159"/>
      <c r="NIE1" s="159"/>
      <c r="NIF1" s="159"/>
      <c r="NIG1" s="159"/>
      <c r="NIH1" s="159"/>
      <c r="NII1" s="159"/>
      <c r="NIJ1" s="159"/>
      <c r="NIK1" s="159"/>
      <c r="NIL1" s="159"/>
      <c r="NIM1" s="159"/>
      <c r="NIN1" s="159"/>
      <c r="NIO1" s="159"/>
      <c r="NIP1" s="159"/>
      <c r="NIQ1" s="159"/>
      <c r="NIR1" s="159"/>
      <c r="NIS1" s="159"/>
      <c r="NIT1" s="159"/>
      <c r="NIU1" s="159"/>
      <c r="NIV1" s="159"/>
      <c r="NIW1" s="159"/>
      <c r="NIX1" s="159"/>
      <c r="NIY1" s="159"/>
      <c r="NIZ1" s="159"/>
      <c r="NJA1" s="159"/>
      <c r="NJB1" s="159"/>
      <c r="NJC1" s="159"/>
      <c r="NJD1" s="159"/>
      <c r="NJE1" s="159"/>
      <c r="NJF1" s="159"/>
      <c r="NJG1" s="159"/>
      <c r="NJH1" s="159"/>
      <c r="NJI1" s="159"/>
      <c r="NJJ1" s="159"/>
      <c r="NJK1" s="159"/>
      <c r="NJL1" s="159"/>
      <c r="NJM1" s="159"/>
      <c r="NJN1" s="159"/>
      <c r="NJO1" s="159"/>
      <c r="NJP1" s="159"/>
      <c r="NJQ1" s="159"/>
      <c r="NJR1" s="159"/>
      <c r="NJS1" s="159"/>
      <c r="NJT1" s="159"/>
      <c r="NJU1" s="159"/>
      <c r="NJV1" s="159"/>
      <c r="NJW1" s="159"/>
      <c r="NJX1" s="159"/>
      <c r="NJY1" s="159"/>
      <c r="NJZ1" s="159"/>
      <c r="NKA1" s="159"/>
      <c r="NKB1" s="159"/>
      <c r="NKC1" s="159"/>
      <c r="NKD1" s="159"/>
      <c r="NKE1" s="159"/>
      <c r="NKF1" s="159"/>
      <c r="NKG1" s="159"/>
      <c r="NKH1" s="159"/>
      <c r="NKI1" s="159"/>
      <c r="NKJ1" s="159"/>
      <c r="NKK1" s="159"/>
      <c r="NKL1" s="159"/>
      <c r="NKM1" s="159"/>
      <c r="NKN1" s="159"/>
      <c r="NKO1" s="159"/>
      <c r="NKP1" s="159"/>
      <c r="NKQ1" s="159"/>
      <c r="NKR1" s="159"/>
      <c r="NKS1" s="159"/>
      <c r="NKT1" s="159"/>
      <c r="NKU1" s="159"/>
      <c r="NKV1" s="159"/>
      <c r="NKW1" s="159"/>
      <c r="NKX1" s="159"/>
      <c r="NKY1" s="159"/>
      <c r="NKZ1" s="159"/>
      <c r="NLA1" s="159"/>
      <c r="NLB1" s="159"/>
      <c r="NLC1" s="159"/>
      <c r="NLD1" s="159"/>
      <c r="NLE1" s="159"/>
      <c r="NLF1" s="159"/>
      <c r="NLG1" s="159"/>
      <c r="NLH1" s="159"/>
      <c r="NLI1" s="159"/>
      <c r="NLJ1" s="159"/>
      <c r="NLK1" s="159"/>
      <c r="NLL1" s="159"/>
      <c r="NLM1" s="159"/>
      <c r="NLN1" s="159"/>
      <c r="NLO1" s="159"/>
      <c r="NLP1" s="159"/>
      <c r="NLQ1" s="159"/>
      <c r="NLR1" s="159"/>
      <c r="NLS1" s="159"/>
      <c r="NLT1" s="159"/>
      <c r="NLU1" s="159"/>
      <c r="NLV1" s="159"/>
      <c r="NLW1" s="159"/>
      <c r="NLX1" s="159"/>
      <c r="NLY1" s="159"/>
      <c r="NLZ1" s="159"/>
      <c r="NMA1" s="159"/>
      <c r="NMB1" s="159"/>
      <c r="NMC1" s="159"/>
      <c r="NMD1" s="159"/>
      <c r="NME1" s="159"/>
      <c r="NMF1" s="159"/>
      <c r="NMG1" s="159"/>
      <c r="NMH1" s="159"/>
      <c r="NMI1" s="159"/>
      <c r="NMJ1" s="159"/>
      <c r="NMK1" s="159"/>
      <c r="NML1" s="159"/>
      <c r="NMM1" s="159"/>
      <c r="NMN1" s="159"/>
      <c r="NMO1" s="159"/>
      <c r="NMP1" s="159"/>
      <c r="NMQ1" s="159"/>
      <c r="NMR1" s="159"/>
      <c r="NMS1" s="159"/>
      <c r="NMT1" s="159"/>
      <c r="NMU1" s="159"/>
      <c r="NMV1" s="159"/>
      <c r="NMW1" s="159"/>
      <c r="NMX1" s="159"/>
      <c r="NMY1" s="159"/>
      <c r="NMZ1" s="159"/>
      <c r="NNA1" s="159"/>
      <c r="NNB1" s="159"/>
      <c r="NNC1" s="159"/>
      <c r="NND1" s="159"/>
      <c r="NNE1" s="159"/>
      <c r="NNF1" s="159"/>
      <c r="NNG1" s="159"/>
      <c r="NNH1" s="159"/>
      <c r="NNI1" s="159"/>
      <c r="NNJ1" s="159"/>
      <c r="NNK1" s="159"/>
      <c r="NNL1" s="159"/>
      <c r="NNM1" s="159"/>
      <c r="NNN1" s="159"/>
      <c r="NNO1" s="159"/>
      <c r="NNP1" s="159"/>
      <c r="NNQ1" s="159"/>
      <c r="NNR1" s="159"/>
      <c r="NNS1" s="159"/>
      <c r="NNT1" s="159"/>
      <c r="NNU1" s="159"/>
      <c r="NNV1" s="159"/>
      <c r="NNW1" s="159"/>
      <c r="NNX1" s="159"/>
      <c r="NNY1" s="159"/>
      <c r="NNZ1" s="159"/>
      <c r="NOA1" s="159"/>
      <c r="NOB1" s="159"/>
      <c r="NOC1" s="159"/>
      <c r="NOD1" s="159"/>
      <c r="NOE1" s="159"/>
      <c r="NOF1" s="159"/>
      <c r="NOG1" s="159"/>
      <c r="NOH1" s="159"/>
      <c r="NOI1" s="159"/>
      <c r="NOJ1" s="159"/>
      <c r="NOK1" s="159"/>
      <c r="NOL1" s="159"/>
      <c r="NOM1" s="159"/>
      <c r="NON1" s="159"/>
      <c r="NOO1" s="159"/>
      <c r="NOP1" s="159"/>
      <c r="NOQ1" s="159"/>
      <c r="NOR1" s="159"/>
      <c r="NOS1" s="159"/>
      <c r="NOT1" s="159"/>
      <c r="NOU1" s="159"/>
      <c r="NOV1" s="159"/>
      <c r="NOW1" s="159"/>
      <c r="NOX1" s="159"/>
      <c r="NOY1" s="159"/>
      <c r="NOZ1" s="159"/>
      <c r="NPA1" s="159"/>
      <c r="NPB1" s="159"/>
      <c r="NPC1" s="159"/>
      <c r="NPD1" s="159"/>
      <c r="NPE1" s="159"/>
      <c r="NPF1" s="159"/>
      <c r="NPG1" s="159"/>
      <c r="NPH1" s="159"/>
      <c r="NPI1" s="159"/>
      <c r="NPJ1" s="159"/>
      <c r="NPK1" s="159"/>
      <c r="NPL1" s="159"/>
      <c r="NPM1" s="159"/>
      <c r="NPN1" s="159"/>
      <c r="NPO1" s="159"/>
      <c r="NPP1" s="159"/>
      <c r="NPQ1" s="159"/>
      <c r="NPR1" s="159"/>
      <c r="NPS1" s="159"/>
      <c r="NPT1" s="159"/>
      <c r="NPU1" s="159"/>
      <c r="NPV1" s="159"/>
      <c r="NPW1" s="159"/>
      <c r="NPX1" s="159"/>
      <c r="NPY1" s="159"/>
      <c r="NPZ1" s="159"/>
      <c r="NQA1" s="159"/>
      <c r="NQB1" s="159"/>
      <c r="NQC1" s="159"/>
      <c r="NQD1" s="159"/>
      <c r="NQE1" s="159"/>
      <c r="NQF1" s="159"/>
      <c r="NQG1" s="159"/>
      <c r="NQH1" s="159"/>
      <c r="NQI1" s="159"/>
      <c r="NQJ1" s="159"/>
      <c r="NQK1" s="159"/>
      <c r="NQL1" s="159"/>
      <c r="NQM1" s="159"/>
      <c r="NQN1" s="159"/>
      <c r="NQO1" s="159"/>
      <c r="NQP1" s="159"/>
      <c r="NQQ1" s="159"/>
      <c r="NQR1" s="159"/>
      <c r="NQS1" s="159"/>
      <c r="NQT1" s="159"/>
      <c r="NQU1" s="159"/>
      <c r="NQV1" s="159"/>
      <c r="NQW1" s="159"/>
      <c r="NQX1" s="159"/>
      <c r="NQY1" s="159"/>
      <c r="NQZ1" s="159"/>
      <c r="NRA1" s="159"/>
      <c r="NRB1" s="159"/>
      <c r="NRC1" s="159"/>
      <c r="NRD1" s="159"/>
      <c r="NRE1" s="159"/>
      <c r="NRF1" s="159"/>
      <c r="NRG1" s="159"/>
      <c r="NRH1" s="159"/>
      <c r="NRI1" s="159"/>
      <c r="NRJ1" s="159"/>
      <c r="NRK1" s="159"/>
      <c r="NRL1" s="159"/>
      <c r="NRM1" s="159"/>
      <c r="NRN1" s="159"/>
      <c r="NRO1" s="159"/>
      <c r="NRP1" s="159"/>
      <c r="NRQ1" s="159"/>
      <c r="NRR1" s="159"/>
      <c r="NRS1" s="159"/>
      <c r="NRT1" s="159"/>
      <c r="NRU1" s="159"/>
      <c r="NRV1" s="159"/>
      <c r="NRW1" s="159"/>
      <c r="NRX1" s="159"/>
      <c r="NRY1" s="159"/>
      <c r="NRZ1" s="159"/>
      <c r="NSA1" s="159"/>
      <c r="NSB1" s="159"/>
      <c r="NSC1" s="159"/>
      <c r="NSD1" s="159"/>
      <c r="NSE1" s="159"/>
      <c r="NSF1" s="159"/>
      <c r="NSG1" s="159"/>
      <c r="NSH1" s="159"/>
      <c r="NSI1" s="159"/>
      <c r="NSJ1" s="159"/>
      <c r="NSK1" s="159"/>
      <c r="NSL1" s="159"/>
      <c r="NSM1" s="159"/>
      <c r="NSN1" s="159"/>
      <c r="NSO1" s="159"/>
      <c r="NSP1" s="159"/>
      <c r="NSQ1" s="159"/>
      <c r="NSR1" s="159"/>
      <c r="NSS1" s="159"/>
      <c r="NST1" s="159"/>
      <c r="NSU1" s="159"/>
      <c r="NSV1" s="159"/>
      <c r="NSW1" s="159"/>
      <c r="NSX1" s="159"/>
      <c r="NSY1" s="159"/>
      <c r="NSZ1" s="159"/>
      <c r="NTA1" s="159"/>
      <c r="NTB1" s="159"/>
      <c r="NTC1" s="159"/>
      <c r="NTD1" s="159"/>
      <c r="NTE1" s="159"/>
      <c r="NTF1" s="159"/>
      <c r="NTG1" s="159"/>
      <c r="NTH1" s="159"/>
      <c r="NTI1" s="159"/>
      <c r="NTJ1" s="159"/>
      <c r="NTK1" s="159"/>
      <c r="NTL1" s="159"/>
      <c r="NTM1" s="159"/>
      <c r="NTN1" s="159"/>
      <c r="NTO1" s="159"/>
      <c r="NTP1" s="159"/>
      <c r="NTQ1" s="159"/>
      <c r="NTR1" s="159"/>
      <c r="NTS1" s="159"/>
      <c r="NTT1" s="159"/>
      <c r="NTU1" s="159"/>
      <c r="NTV1" s="159"/>
      <c r="NTW1" s="159"/>
      <c r="NTX1" s="159"/>
      <c r="NTY1" s="159"/>
      <c r="NTZ1" s="159"/>
      <c r="NUA1" s="159"/>
      <c r="NUB1" s="159"/>
      <c r="NUC1" s="159"/>
      <c r="NUD1" s="159"/>
      <c r="NUE1" s="159"/>
      <c r="NUF1" s="159"/>
      <c r="NUG1" s="159"/>
      <c r="NUH1" s="159"/>
      <c r="NUI1" s="159"/>
      <c r="NUJ1" s="159"/>
      <c r="NUK1" s="159"/>
      <c r="NUL1" s="159"/>
      <c r="NUM1" s="159"/>
      <c r="NUN1" s="159"/>
      <c r="NUO1" s="159"/>
      <c r="NUP1" s="159"/>
      <c r="NUQ1" s="159"/>
      <c r="NUR1" s="159"/>
      <c r="NUS1" s="159"/>
      <c r="NUT1" s="159"/>
      <c r="NUU1" s="159"/>
      <c r="NUV1" s="159"/>
      <c r="NUW1" s="159"/>
      <c r="NUX1" s="159"/>
      <c r="NUY1" s="159"/>
      <c r="NUZ1" s="159"/>
      <c r="NVA1" s="159"/>
      <c r="NVB1" s="159"/>
      <c r="NVC1" s="159"/>
      <c r="NVD1" s="159"/>
      <c r="NVE1" s="159"/>
      <c r="NVF1" s="159"/>
      <c r="NVG1" s="159"/>
      <c r="NVH1" s="159"/>
      <c r="NVI1" s="159"/>
      <c r="NVJ1" s="159"/>
      <c r="NVK1" s="159"/>
      <c r="NVL1" s="159"/>
      <c r="NVM1" s="159"/>
      <c r="NVN1" s="159"/>
      <c r="NVO1" s="159"/>
      <c r="NVP1" s="159"/>
      <c r="NVQ1" s="159"/>
      <c r="NVR1" s="159"/>
      <c r="NVS1" s="159"/>
      <c r="NVT1" s="159"/>
      <c r="NVU1" s="159"/>
      <c r="NVV1" s="159"/>
      <c r="NVW1" s="159"/>
      <c r="NVX1" s="159"/>
      <c r="NVY1" s="159"/>
      <c r="NVZ1" s="159"/>
      <c r="NWA1" s="159"/>
      <c r="NWB1" s="159"/>
      <c r="NWC1" s="159"/>
      <c r="NWD1" s="159"/>
      <c r="NWE1" s="159"/>
      <c r="NWF1" s="159"/>
      <c r="NWG1" s="159"/>
      <c r="NWH1" s="159"/>
      <c r="NWI1" s="159"/>
      <c r="NWJ1" s="159"/>
      <c r="NWK1" s="159"/>
      <c r="NWL1" s="159"/>
      <c r="NWM1" s="159"/>
      <c r="NWN1" s="159"/>
      <c r="NWO1" s="159"/>
      <c r="NWP1" s="159"/>
      <c r="NWQ1" s="159"/>
      <c r="NWR1" s="159"/>
      <c r="NWS1" s="159"/>
      <c r="NWT1" s="159"/>
      <c r="NWU1" s="159"/>
      <c r="NWV1" s="159"/>
      <c r="NWW1" s="159"/>
      <c r="NWX1" s="159"/>
      <c r="NWY1" s="159"/>
      <c r="NWZ1" s="159"/>
      <c r="NXA1" s="159"/>
      <c r="NXB1" s="159"/>
      <c r="NXC1" s="159"/>
      <c r="NXD1" s="159"/>
      <c r="NXE1" s="159"/>
      <c r="NXF1" s="159"/>
      <c r="NXG1" s="159"/>
      <c r="NXH1" s="159"/>
      <c r="NXI1" s="159"/>
      <c r="NXJ1" s="159"/>
      <c r="NXK1" s="159"/>
      <c r="NXL1" s="159"/>
      <c r="NXM1" s="159"/>
      <c r="NXN1" s="159"/>
      <c r="NXO1" s="159"/>
      <c r="NXP1" s="159"/>
      <c r="NXQ1" s="159"/>
      <c r="NXR1" s="159"/>
      <c r="NXS1" s="159"/>
      <c r="NXT1" s="159"/>
      <c r="NXU1" s="159"/>
      <c r="NXV1" s="159"/>
      <c r="NXW1" s="159"/>
      <c r="NXX1" s="159"/>
      <c r="NXY1" s="159"/>
      <c r="NXZ1" s="159"/>
      <c r="NYA1" s="159"/>
      <c r="NYB1" s="159"/>
      <c r="NYC1" s="159"/>
      <c r="NYD1" s="159"/>
      <c r="NYE1" s="159"/>
      <c r="NYF1" s="159"/>
      <c r="NYG1" s="159"/>
      <c r="NYH1" s="159"/>
      <c r="NYI1" s="159"/>
      <c r="NYJ1" s="159"/>
      <c r="NYK1" s="159"/>
      <c r="NYL1" s="159"/>
      <c r="NYM1" s="159"/>
      <c r="NYN1" s="159"/>
      <c r="NYO1" s="159"/>
      <c r="NYP1" s="159"/>
      <c r="NYQ1" s="159"/>
      <c r="NYR1" s="159"/>
      <c r="NYS1" s="159"/>
      <c r="NYT1" s="159"/>
      <c r="NYU1" s="159"/>
      <c r="NYV1" s="159"/>
      <c r="NYW1" s="159"/>
      <c r="NYX1" s="159"/>
      <c r="NYY1" s="159"/>
      <c r="NYZ1" s="159"/>
      <c r="NZA1" s="159"/>
      <c r="NZB1" s="159"/>
      <c r="NZC1" s="159"/>
      <c r="NZD1" s="159"/>
      <c r="NZE1" s="159"/>
      <c r="NZF1" s="159"/>
      <c r="NZG1" s="159"/>
      <c r="NZH1" s="159"/>
      <c r="NZI1" s="159"/>
      <c r="NZJ1" s="159"/>
      <c r="NZK1" s="159"/>
      <c r="NZL1" s="159"/>
      <c r="NZM1" s="159"/>
      <c r="NZN1" s="159"/>
      <c r="NZO1" s="159"/>
      <c r="NZP1" s="159"/>
      <c r="NZQ1" s="159"/>
      <c r="NZR1" s="159"/>
      <c r="NZS1" s="159"/>
      <c r="NZT1" s="159"/>
      <c r="NZU1" s="159"/>
      <c r="NZV1" s="159"/>
      <c r="NZW1" s="159"/>
      <c r="NZX1" s="159"/>
      <c r="NZY1" s="159"/>
      <c r="NZZ1" s="159"/>
      <c r="OAA1" s="159"/>
      <c r="OAB1" s="159"/>
      <c r="OAC1" s="159"/>
      <c r="OAD1" s="159"/>
      <c r="OAE1" s="159"/>
      <c r="OAF1" s="159"/>
      <c r="OAG1" s="159"/>
      <c r="OAH1" s="159"/>
      <c r="OAI1" s="159"/>
      <c r="OAJ1" s="159"/>
      <c r="OAK1" s="159"/>
      <c r="OAL1" s="159"/>
      <c r="OAM1" s="159"/>
      <c r="OAN1" s="159"/>
      <c r="OAO1" s="159"/>
      <c r="OAP1" s="159"/>
      <c r="OAQ1" s="159"/>
      <c r="OAR1" s="159"/>
      <c r="OAS1" s="159"/>
      <c r="OAT1" s="159"/>
      <c r="OAU1" s="159"/>
      <c r="OAV1" s="159"/>
      <c r="OAW1" s="159"/>
      <c r="OAX1" s="159"/>
      <c r="OAY1" s="159"/>
      <c r="OAZ1" s="159"/>
      <c r="OBA1" s="159"/>
      <c r="OBB1" s="159"/>
      <c r="OBC1" s="159"/>
      <c r="OBD1" s="159"/>
      <c r="OBE1" s="159"/>
      <c r="OBF1" s="159"/>
      <c r="OBG1" s="159"/>
      <c r="OBH1" s="159"/>
      <c r="OBI1" s="159"/>
      <c r="OBJ1" s="159"/>
      <c r="OBK1" s="159"/>
      <c r="OBL1" s="159"/>
      <c r="OBM1" s="159"/>
      <c r="OBN1" s="159"/>
      <c r="OBO1" s="159"/>
      <c r="OBP1" s="159"/>
      <c r="OBQ1" s="159"/>
      <c r="OBR1" s="159"/>
      <c r="OBS1" s="159"/>
      <c r="OBT1" s="159"/>
      <c r="OBU1" s="159"/>
      <c r="OBV1" s="159"/>
      <c r="OBW1" s="159"/>
      <c r="OBX1" s="159"/>
      <c r="OBY1" s="159"/>
      <c r="OBZ1" s="159"/>
      <c r="OCA1" s="159"/>
      <c r="OCB1" s="159"/>
      <c r="OCC1" s="159"/>
      <c r="OCD1" s="159"/>
      <c r="OCE1" s="159"/>
      <c r="OCF1" s="159"/>
      <c r="OCG1" s="159"/>
      <c r="OCH1" s="159"/>
      <c r="OCI1" s="159"/>
      <c r="OCJ1" s="159"/>
      <c r="OCK1" s="159"/>
      <c r="OCL1" s="159"/>
      <c r="OCM1" s="159"/>
      <c r="OCN1" s="159"/>
      <c r="OCO1" s="159"/>
      <c r="OCP1" s="159"/>
      <c r="OCQ1" s="159"/>
      <c r="OCR1" s="159"/>
      <c r="OCS1" s="159"/>
      <c r="OCT1" s="159"/>
      <c r="OCU1" s="159"/>
      <c r="OCV1" s="159"/>
      <c r="OCW1" s="159"/>
      <c r="OCX1" s="159"/>
      <c r="OCY1" s="159"/>
      <c r="OCZ1" s="159"/>
      <c r="ODA1" s="159"/>
      <c r="ODB1" s="159"/>
      <c r="ODC1" s="159"/>
      <c r="ODD1" s="159"/>
      <c r="ODE1" s="159"/>
      <c r="ODF1" s="159"/>
      <c r="ODG1" s="159"/>
      <c r="ODH1" s="159"/>
      <c r="ODI1" s="159"/>
      <c r="ODJ1" s="159"/>
      <c r="ODK1" s="159"/>
      <c r="ODL1" s="159"/>
      <c r="ODM1" s="159"/>
      <c r="ODN1" s="159"/>
      <c r="ODO1" s="159"/>
      <c r="ODP1" s="159"/>
      <c r="ODQ1" s="159"/>
      <c r="ODR1" s="159"/>
      <c r="ODS1" s="159"/>
      <c r="ODT1" s="159"/>
      <c r="ODU1" s="159"/>
      <c r="ODV1" s="159"/>
      <c r="ODW1" s="159"/>
      <c r="ODX1" s="159"/>
      <c r="ODY1" s="159"/>
      <c r="ODZ1" s="159"/>
      <c r="OEA1" s="159"/>
      <c r="OEB1" s="159"/>
      <c r="OEC1" s="159"/>
      <c r="OED1" s="159"/>
      <c r="OEE1" s="159"/>
      <c r="OEF1" s="159"/>
      <c r="OEG1" s="159"/>
      <c r="OEH1" s="159"/>
      <c r="OEI1" s="159"/>
      <c r="OEJ1" s="159"/>
      <c r="OEK1" s="159"/>
      <c r="OEL1" s="159"/>
      <c r="OEM1" s="159"/>
      <c r="OEN1" s="159"/>
      <c r="OEO1" s="159"/>
      <c r="OEP1" s="159"/>
      <c r="OEQ1" s="159"/>
      <c r="OER1" s="159"/>
      <c r="OES1" s="159"/>
      <c r="OET1" s="159"/>
      <c r="OEU1" s="159"/>
      <c r="OEV1" s="159"/>
      <c r="OEW1" s="159"/>
      <c r="OEX1" s="159"/>
      <c r="OEY1" s="159"/>
      <c r="OEZ1" s="159"/>
      <c r="OFA1" s="159"/>
      <c r="OFB1" s="159"/>
      <c r="OFC1" s="159"/>
      <c r="OFD1" s="159"/>
      <c r="OFE1" s="159"/>
      <c r="OFF1" s="159"/>
      <c r="OFG1" s="159"/>
      <c r="OFH1" s="159"/>
      <c r="OFI1" s="159"/>
      <c r="OFJ1" s="159"/>
      <c r="OFK1" s="159"/>
      <c r="OFL1" s="159"/>
      <c r="OFM1" s="159"/>
      <c r="OFN1" s="159"/>
      <c r="OFO1" s="159"/>
      <c r="OFP1" s="159"/>
      <c r="OFQ1" s="159"/>
      <c r="OFR1" s="159"/>
      <c r="OFS1" s="159"/>
      <c r="OFT1" s="159"/>
      <c r="OFU1" s="159"/>
      <c r="OFV1" s="159"/>
      <c r="OFW1" s="159"/>
      <c r="OFX1" s="159"/>
      <c r="OFY1" s="159"/>
      <c r="OFZ1" s="159"/>
      <c r="OGA1" s="159"/>
      <c r="OGB1" s="159"/>
      <c r="OGC1" s="159"/>
      <c r="OGD1" s="159"/>
      <c r="OGE1" s="159"/>
      <c r="OGF1" s="159"/>
      <c r="OGG1" s="159"/>
      <c r="OGH1" s="159"/>
      <c r="OGI1" s="159"/>
      <c r="OGJ1" s="159"/>
      <c r="OGK1" s="159"/>
      <c r="OGL1" s="159"/>
      <c r="OGM1" s="159"/>
      <c r="OGN1" s="159"/>
      <c r="OGO1" s="159"/>
      <c r="OGP1" s="159"/>
      <c r="OGQ1" s="159"/>
      <c r="OGR1" s="159"/>
      <c r="OGS1" s="159"/>
      <c r="OGT1" s="159"/>
      <c r="OGU1" s="159"/>
      <c r="OGV1" s="159"/>
      <c r="OGW1" s="159"/>
      <c r="OGX1" s="159"/>
      <c r="OGY1" s="159"/>
      <c r="OGZ1" s="159"/>
      <c r="OHA1" s="159"/>
      <c r="OHB1" s="159"/>
      <c r="OHC1" s="159"/>
      <c r="OHD1" s="159"/>
      <c r="OHE1" s="159"/>
      <c r="OHF1" s="159"/>
      <c r="OHG1" s="159"/>
      <c r="OHH1" s="159"/>
      <c r="OHI1" s="159"/>
      <c r="OHJ1" s="159"/>
      <c r="OHK1" s="159"/>
      <c r="OHL1" s="159"/>
      <c r="OHM1" s="159"/>
      <c r="OHN1" s="159"/>
      <c r="OHO1" s="159"/>
      <c r="OHP1" s="159"/>
      <c r="OHQ1" s="159"/>
      <c r="OHR1" s="159"/>
      <c r="OHS1" s="159"/>
      <c r="OHT1" s="159"/>
      <c r="OHU1" s="159"/>
      <c r="OHV1" s="159"/>
      <c r="OHW1" s="159"/>
      <c r="OHX1" s="159"/>
      <c r="OHY1" s="159"/>
      <c r="OHZ1" s="159"/>
      <c r="OIA1" s="159"/>
      <c r="OIB1" s="159"/>
      <c r="OIC1" s="159"/>
      <c r="OID1" s="159"/>
      <c r="OIE1" s="159"/>
      <c r="OIF1" s="159"/>
      <c r="OIG1" s="159"/>
      <c r="OIH1" s="159"/>
      <c r="OII1" s="159"/>
      <c r="OIJ1" s="159"/>
      <c r="OIK1" s="159"/>
      <c r="OIL1" s="159"/>
      <c r="OIM1" s="159"/>
      <c r="OIN1" s="159"/>
      <c r="OIO1" s="159"/>
      <c r="OIP1" s="159"/>
      <c r="OIQ1" s="159"/>
      <c r="OIR1" s="159"/>
      <c r="OIS1" s="159"/>
      <c r="OIT1" s="159"/>
      <c r="OIU1" s="159"/>
      <c r="OIV1" s="159"/>
      <c r="OIW1" s="159"/>
      <c r="OIX1" s="159"/>
      <c r="OIY1" s="159"/>
      <c r="OIZ1" s="159"/>
      <c r="OJA1" s="159"/>
      <c r="OJB1" s="159"/>
      <c r="OJC1" s="159"/>
      <c r="OJD1" s="159"/>
      <c r="OJE1" s="159"/>
      <c r="OJF1" s="159"/>
      <c r="OJG1" s="159"/>
      <c r="OJH1" s="159"/>
      <c r="OJI1" s="159"/>
      <c r="OJJ1" s="159"/>
      <c r="OJK1" s="159"/>
      <c r="OJL1" s="159"/>
      <c r="OJM1" s="159"/>
      <c r="OJN1" s="159"/>
      <c r="OJO1" s="159"/>
      <c r="OJP1" s="159"/>
      <c r="OJQ1" s="159"/>
      <c r="OJR1" s="159"/>
      <c r="OJS1" s="159"/>
      <c r="OJT1" s="159"/>
      <c r="OJU1" s="159"/>
      <c r="OJV1" s="159"/>
      <c r="OJW1" s="159"/>
      <c r="OJX1" s="159"/>
      <c r="OJY1" s="159"/>
      <c r="OJZ1" s="159"/>
      <c r="OKA1" s="159"/>
      <c r="OKB1" s="159"/>
      <c r="OKC1" s="159"/>
      <c r="OKD1" s="159"/>
      <c r="OKE1" s="159"/>
      <c r="OKF1" s="159"/>
      <c r="OKG1" s="159"/>
      <c r="OKH1" s="159"/>
      <c r="OKI1" s="159"/>
      <c r="OKJ1" s="159"/>
      <c r="OKK1" s="159"/>
      <c r="OKL1" s="159"/>
      <c r="OKM1" s="159"/>
      <c r="OKN1" s="159"/>
      <c r="OKO1" s="159"/>
      <c r="OKP1" s="159"/>
      <c r="OKQ1" s="159"/>
      <c r="OKR1" s="159"/>
      <c r="OKS1" s="159"/>
      <c r="OKT1" s="159"/>
      <c r="OKU1" s="159"/>
      <c r="OKV1" s="159"/>
      <c r="OKW1" s="159"/>
      <c r="OKX1" s="159"/>
      <c r="OKY1" s="159"/>
      <c r="OKZ1" s="159"/>
      <c r="OLA1" s="159"/>
      <c r="OLB1" s="159"/>
      <c r="OLC1" s="159"/>
      <c r="OLD1" s="159"/>
      <c r="OLE1" s="159"/>
      <c r="OLF1" s="159"/>
      <c r="OLG1" s="159"/>
      <c r="OLH1" s="159"/>
      <c r="OLI1" s="159"/>
      <c r="OLJ1" s="159"/>
      <c r="OLK1" s="159"/>
      <c r="OLL1" s="159"/>
      <c r="OLM1" s="159"/>
      <c r="OLN1" s="159"/>
      <c r="OLO1" s="159"/>
      <c r="OLP1" s="159"/>
      <c r="OLQ1" s="159"/>
      <c r="OLR1" s="159"/>
      <c r="OLS1" s="159"/>
      <c r="OLT1" s="159"/>
      <c r="OLU1" s="159"/>
      <c r="OLV1" s="159"/>
      <c r="OLW1" s="159"/>
      <c r="OLX1" s="159"/>
      <c r="OLY1" s="159"/>
      <c r="OLZ1" s="159"/>
      <c r="OMA1" s="159"/>
      <c r="OMB1" s="159"/>
      <c r="OMC1" s="159"/>
      <c r="OMD1" s="159"/>
      <c r="OME1" s="159"/>
      <c r="OMF1" s="159"/>
      <c r="OMG1" s="159"/>
      <c r="OMH1" s="159"/>
      <c r="OMI1" s="159"/>
      <c r="OMJ1" s="159"/>
      <c r="OMK1" s="159"/>
      <c r="OML1" s="159"/>
      <c r="OMM1" s="159"/>
      <c r="OMN1" s="159"/>
      <c r="OMO1" s="159"/>
      <c r="OMP1" s="159"/>
      <c r="OMQ1" s="159"/>
      <c r="OMR1" s="159"/>
      <c r="OMS1" s="159"/>
      <c r="OMT1" s="159"/>
      <c r="OMU1" s="159"/>
      <c r="OMV1" s="159"/>
      <c r="OMW1" s="159"/>
      <c r="OMX1" s="159"/>
      <c r="OMY1" s="159"/>
      <c r="OMZ1" s="159"/>
      <c r="ONA1" s="159"/>
      <c r="ONB1" s="159"/>
      <c r="ONC1" s="159"/>
      <c r="OND1" s="159"/>
      <c r="ONE1" s="159"/>
      <c r="ONF1" s="159"/>
      <c r="ONG1" s="159"/>
      <c r="ONH1" s="159"/>
      <c r="ONI1" s="159"/>
      <c r="ONJ1" s="159"/>
      <c r="ONK1" s="159"/>
      <c r="ONL1" s="159"/>
      <c r="ONM1" s="159"/>
      <c r="ONN1" s="159"/>
      <c r="ONO1" s="159"/>
      <c r="ONP1" s="159"/>
      <c r="ONQ1" s="159"/>
      <c r="ONR1" s="159"/>
      <c r="ONS1" s="159"/>
      <c r="ONT1" s="159"/>
      <c r="ONU1" s="159"/>
      <c r="ONV1" s="159"/>
      <c r="ONW1" s="159"/>
      <c r="ONX1" s="159"/>
      <c r="ONY1" s="159"/>
      <c r="ONZ1" s="159"/>
      <c r="OOA1" s="159"/>
      <c r="OOB1" s="159"/>
      <c r="OOC1" s="159"/>
      <c r="OOD1" s="159"/>
      <c r="OOE1" s="159"/>
      <c r="OOF1" s="159"/>
      <c r="OOG1" s="159"/>
      <c r="OOH1" s="159"/>
      <c r="OOI1" s="159"/>
      <c r="OOJ1" s="159"/>
      <c r="OOK1" s="159"/>
      <c r="OOL1" s="159"/>
      <c r="OOM1" s="159"/>
      <c r="OON1" s="159"/>
      <c r="OOO1" s="159"/>
      <c r="OOP1" s="159"/>
      <c r="OOQ1" s="159"/>
      <c r="OOR1" s="159"/>
      <c r="OOS1" s="159"/>
      <c r="OOT1" s="159"/>
      <c r="OOU1" s="159"/>
      <c r="OOV1" s="159"/>
      <c r="OOW1" s="159"/>
      <c r="OOX1" s="159"/>
      <c r="OOY1" s="159"/>
      <c r="OOZ1" s="159"/>
      <c r="OPA1" s="159"/>
      <c r="OPB1" s="159"/>
      <c r="OPC1" s="159"/>
      <c r="OPD1" s="159"/>
      <c r="OPE1" s="159"/>
      <c r="OPF1" s="159"/>
      <c r="OPG1" s="159"/>
      <c r="OPH1" s="159"/>
      <c r="OPI1" s="159"/>
      <c r="OPJ1" s="159"/>
      <c r="OPK1" s="159"/>
      <c r="OPL1" s="159"/>
      <c r="OPM1" s="159"/>
      <c r="OPN1" s="159"/>
      <c r="OPO1" s="159"/>
      <c r="OPP1" s="159"/>
      <c r="OPQ1" s="159"/>
      <c r="OPR1" s="159"/>
      <c r="OPS1" s="159"/>
      <c r="OPT1" s="159"/>
      <c r="OPU1" s="159"/>
      <c r="OPV1" s="159"/>
      <c r="OPW1" s="159"/>
      <c r="OPX1" s="159"/>
      <c r="OPY1" s="159"/>
      <c r="OPZ1" s="159"/>
      <c r="OQA1" s="159"/>
      <c r="OQB1" s="159"/>
      <c r="OQC1" s="159"/>
      <c r="OQD1" s="159"/>
      <c r="OQE1" s="159"/>
      <c r="OQF1" s="159"/>
      <c r="OQG1" s="159"/>
      <c r="OQH1" s="159"/>
      <c r="OQI1" s="159"/>
      <c r="OQJ1" s="159"/>
      <c r="OQK1" s="159"/>
      <c r="OQL1" s="159"/>
      <c r="OQM1" s="159"/>
      <c r="OQN1" s="159"/>
      <c r="OQO1" s="159"/>
      <c r="OQP1" s="159"/>
      <c r="OQQ1" s="159"/>
      <c r="OQR1" s="159"/>
      <c r="OQS1" s="159"/>
      <c r="OQT1" s="159"/>
      <c r="OQU1" s="159"/>
      <c r="OQV1" s="159"/>
      <c r="OQW1" s="159"/>
      <c r="OQX1" s="159"/>
      <c r="OQY1" s="159"/>
      <c r="OQZ1" s="159"/>
      <c r="ORA1" s="159"/>
      <c r="ORB1" s="159"/>
      <c r="ORC1" s="159"/>
      <c r="ORD1" s="159"/>
      <c r="ORE1" s="159"/>
      <c r="ORF1" s="159"/>
      <c r="ORG1" s="159"/>
      <c r="ORH1" s="159"/>
      <c r="ORI1" s="159"/>
      <c r="ORJ1" s="159"/>
      <c r="ORK1" s="159"/>
      <c r="ORL1" s="159"/>
      <c r="ORM1" s="159"/>
      <c r="ORN1" s="159"/>
      <c r="ORO1" s="159"/>
      <c r="ORP1" s="159"/>
      <c r="ORQ1" s="159"/>
      <c r="ORR1" s="159"/>
      <c r="ORS1" s="159"/>
      <c r="ORT1" s="159"/>
      <c r="ORU1" s="159"/>
      <c r="ORV1" s="159"/>
      <c r="ORW1" s="159"/>
      <c r="ORX1" s="159"/>
      <c r="ORY1" s="159"/>
      <c r="ORZ1" s="159"/>
      <c r="OSA1" s="159"/>
      <c r="OSB1" s="159"/>
      <c r="OSC1" s="159"/>
      <c r="OSD1" s="159"/>
      <c r="OSE1" s="159"/>
      <c r="OSF1" s="159"/>
      <c r="OSG1" s="159"/>
      <c r="OSH1" s="159"/>
      <c r="OSI1" s="159"/>
      <c r="OSJ1" s="159"/>
      <c r="OSK1" s="159"/>
      <c r="OSL1" s="159"/>
      <c r="OSM1" s="159"/>
      <c r="OSN1" s="159"/>
      <c r="OSO1" s="159"/>
      <c r="OSP1" s="159"/>
      <c r="OSQ1" s="159"/>
      <c r="OSR1" s="159"/>
      <c r="OSS1" s="159"/>
      <c r="OST1" s="159"/>
      <c r="OSU1" s="159"/>
      <c r="OSV1" s="159"/>
      <c r="OSW1" s="159"/>
      <c r="OSX1" s="159"/>
      <c r="OSY1" s="159"/>
      <c r="OSZ1" s="159"/>
      <c r="OTA1" s="159"/>
      <c r="OTB1" s="159"/>
      <c r="OTC1" s="159"/>
      <c r="OTD1" s="159"/>
      <c r="OTE1" s="159"/>
      <c r="OTF1" s="159"/>
      <c r="OTG1" s="159"/>
      <c r="OTH1" s="159"/>
      <c r="OTI1" s="159"/>
      <c r="OTJ1" s="159"/>
      <c r="OTK1" s="159"/>
      <c r="OTL1" s="159"/>
      <c r="OTM1" s="159"/>
      <c r="OTN1" s="159"/>
      <c r="OTO1" s="159"/>
      <c r="OTP1" s="159"/>
      <c r="OTQ1" s="159"/>
      <c r="OTR1" s="159"/>
      <c r="OTS1" s="159"/>
      <c r="OTT1" s="159"/>
      <c r="OTU1" s="159"/>
      <c r="OTV1" s="159"/>
      <c r="OTW1" s="159"/>
      <c r="OTX1" s="159"/>
      <c r="OTY1" s="159"/>
      <c r="OTZ1" s="159"/>
      <c r="OUA1" s="159"/>
      <c r="OUB1" s="159"/>
      <c r="OUC1" s="159"/>
      <c r="OUD1" s="159"/>
      <c r="OUE1" s="159"/>
      <c r="OUF1" s="159"/>
      <c r="OUG1" s="159"/>
      <c r="OUH1" s="159"/>
      <c r="OUI1" s="159"/>
      <c r="OUJ1" s="159"/>
      <c r="OUK1" s="159"/>
      <c r="OUL1" s="159"/>
      <c r="OUM1" s="159"/>
      <c r="OUN1" s="159"/>
      <c r="OUO1" s="159"/>
      <c r="OUP1" s="159"/>
      <c r="OUQ1" s="159"/>
      <c r="OUR1" s="159"/>
      <c r="OUS1" s="159"/>
      <c r="OUT1" s="159"/>
      <c r="OUU1" s="159"/>
      <c r="OUV1" s="159"/>
      <c r="OUW1" s="159"/>
      <c r="OUX1" s="159"/>
      <c r="OUY1" s="159"/>
      <c r="OUZ1" s="159"/>
      <c r="OVA1" s="159"/>
      <c r="OVB1" s="159"/>
      <c r="OVC1" s="159"/>
      <c r="OVD1" s="159"/>
      <c r="OVE1" s="159"/>
      <c r="OVF1" s="159"/>
      <c r="OVG1" s="159"/>
      <c r="OVH1" s="159"/>
      <c r="OVI1" s="159"/>
      <c r="OVJ1" s="159"/>
      <c r="OVK1" s="159"/>
      <c r="OVL1" s="159"/>
      <c r="OVM1" s="159"/>
      <c r="OVN1" s="159"/>
      <c r="OVO1" s="159"/>
      <c r="OVP1" s="159"/>
      <c r="OVQ1" s="159"/>
      <c r="OVR1" s="159"/>
      <c r="OVS1" s="159"/>
      <c r="OVT1" s="159"/>
      <c r="OVU1" s="159"/>
      <c r="OVV1" s="159"/>
      <c r="OVW1" s="159"/>
      <c r="OVX1" s="159"/>
      <c r="OVY1" s="159"/>
      <c r="OVZ1" s="159"/>
      <c r="OWA1" s="159"/>
      <c r="OWB1" s="159"/>
      <c r="OWC1" s="159"/>
      <c r="OWD1" s="159"/>
      <c r="OWE1" s="159"/>
      <c r="OWF1" s="159"/>
      <c r="OWG1" s="159"/>
      <c r="OWH1" s="159"/>
      <c r="OWI1" s="159"/>
      <c r="OWJ1" s="159"/>
      <c r="OWK1" s="159"/>
      <c r="OWL1" s="159"/>
      <c r="OWM1" s="159"/>
      <c r="OWN1" s="159"/>
      <c r="OWO1" s="159"/>
      <c r="OWP1" s="159"/>
      <c r="OWQ1" s="159"/>
      <c r="OWR1" s="159"/>
      <c r="OWS1" s="159"/>
      <c r="OWT1" s="159"/>
      <c r="OWU1" s="159"/>
      <c r="OWV1" s="159"/>
      <c r="OWW1" s="159"/>
      <c r="OWX1" s="159"/>
      <c r="OWY1" s="159"/>
      <c r="OWZ1" s="159"/>
      <c r="OXA1" s="159"/>
      <c r="OXB1" s="159"/>
      <c r="OXC1" s="159"/>
      <c r="OXD1" s="159"/>
      <c r="OXE1" s="159"/>
      <c r="OXF1" s="159"/>
      <c r="OXG1" s="159"/>
      <c r="OXH1" s="159"/>
      <c r="OXI1" s="159"/>
      <c r="OXJ1" s="159"/>
      <c r="OXK1" s="159"/>
      <c r="OXL1" s="159"/>
      <c r="OXM1" s="159"/>
      <c r="OXN1" s="159"/>
      <c r="OXO1" s="159"/>
      <c r="OXP1" s="159"/>
      <c r="OXQ1" s="159"/>
      <c r="OXR1" s="159"/>
      <c r="OXS1" s="159"/>
      <c r="OXT1" s="159"/>
      <c r="OXU1" s="159"/>
      <c r="OXV1" s="159"/>
      <c r="OXW1" s="159"/>
      <c r="OXX1" s="159"/>
      <c r="OXY1" s="159"/>
      <c r="OXZ1" s="159"/>
      <c r="OYA1" s="159"/>
      <c r="OYB1" s="159"/>
      <c r="OYC1" s="159"/>
      <c r="OYD1" s="159"/>
      <c r="OYE1" s="159"/>
      <c r="OYF1" s="159"/>
      <c r="OYG1" s="159"/>
      <c r="OYH1" s="159"/>
      <c r="OYI1" s="159"/>
      <c r="OYJ1" s="159"/>
      <c r="OYK1" s="159"/>
      <c r="OYL1" s="159"/>
      <c r="OYM1" s="159"/>
      <c r="OYN1" s="159"/>
      <c r="OYO1" s="159"/>
      <c r="OYP1" s="159"/>
      <c r="OYQ1" s="159"/>
      <c r="OYR1" s="159"/>
      <c r="OYS1" s="159"/>
      <c r="OYT1" s="159"/>
      <c r="OYU1" s="159"/>
      <c r="OYV1" s="159"/>
      <c r="OYW1" s="159"/>
      <c r="OYX1" s="159"/>
      <c r="OYY1" s="159"/>
      <c r="OYZ1" s="159"/>
      <c r="OZA1" s="159"/>
      <c r="OZB1" s="159"/>
      <c r="OZC1" s="159"/>
      <c r="OZD1" s="159"/>
      <c r="OZE1" s="159"/>
      <c r="OZF1" s="159"/>
      <c r="OZG1" s="159"/>
      <c r="OZH1" s="159"/>
      <c r="OZI1" s="159"/>
      <c r="OZJ1" s="159"/>
      <c r="OZK1" s="159"/>
      <c r="OZL1" s="159"/>
      <c r="OZM1" s="159"/>
      <c r="OZN1" s="159"/>
      <c r="OZO1" s="159"/>
      <c r="OZP1" s="159"/>
      <c r="OZQ1" s="159"/>
      <c r="OZR1" s="159"/>
      <c r="OZS1" s="159"/>
      <c r="OZT1" s="159"/>
      <c r="OZU1" s="159"/>
      <c r="OZV1" s="159"/>
      <c r="OZW1" s="159"/>
      <c r="OZX1" s="159"/>
      <c r="OZY1" s="159"/>
      <c r="OZZ1" s="159"/>
      <c r="PAA1" s="159"/>
      <c r="PAB1" s="159"/>
      <c r="PAC1" s="159"/>
      <c r="PAD1" s="159"/>
      <c r="PAE1" s="159"/>
      <c r="PAF1" s="159"/>
      <c r="PAG1" s="159"/>
      <c r="PAH1" s="159"/>
      <c r="PAI1" s="159"/>
      <c r="PAJ1" s="159"/>
      <c r="PAK1" s="159"/>
      <c r="PAL1" s="159"/>
      <c r="PAM1" s="159"/>
      <c r="PAN1" s="159"/>
      <c r="PAO1" s="159"/>
      <c r="PAP1" s="159"/>
      <c r="PAQ1" s="159"/>
      <c r="PAR1" s="159"/>
      <c r="PAS1" s="159"/>
      <c r="PAT1" s="159"/>
      <c r="PAU1" s="159"/>
      <c r="PAV1" s="159"/>
      <c r="PAW1" s="159"/>
      <c r="PAX1" s="159"/>
      <c r="PAY1" s="159"/>
      <c r="PAZ1" s="159"/>
      <c r="PBA1" s="159"/>
      <c r="PBB1" s="159"/>
      <c r="PBC1" s="159"/>
      <c r="PBD1" s="159"/>
      <c r="PBE1" s="159"/>
      <c r="PBF1" s="159"/>
      <c r="PBG1" s="159"/>
      <c r="PBH1" s="159"/>
      <c r="PBI1" s="159"/>
      <c r="PBJ1" s="159"/>
      <c r="PBK1" s="159"/>
      <c r="PBL1" s="159"/>
      <c r="PBM1" s="159"/>
      <c r="PBN1" s="159"/>
      <c r="PBO1" s="159"/>
      <c r="PBP1" s="159"/>
      <c r="PBQ1" s="159"/>
      <c r="PBR1" s="159"/>
      <c r="PBS1" s="159"/>
      <c r="PBT1" s="159"/>
      <c r="PBU1" s="159"/>
      <c r="PBV1" s="159"/>
      <c r="PBW1" s="159"/>
      <c r="PBX1" s="159"/>
      <c r="PBY1" s="159"/>
      <c r="PBZ1" s="159"/>
      <c r="PCA1" s="159"/>
      <c r="PCB1" s="159"/>
      <c r="PCC1" s="159"/>
      <c r="PCD1" s="159"/>
      <c r="PCE1" s="159"/>
      <c r="PCF1" s="159"/>
      <c r="PCG1" s="159"/>
      <c r="PCH1" s="159"/>
      <c r="PCI1" s="159"/>
      <c r="PCJ1" s="159"/>
      <c r="PCK1" s="159"/>
      <c r="PCL1" s="159"/>
      <c r="PCM1" s="159"/>
      <c r="PCN1" s="159"/>
      <c r="PCO1" s="159"/>
      <c r="PCP1" s="159"/>
      <c r="PCQ1" s="159"/>
      <c r="PCR1" s="159"/>
      <c r="PCS1" s="159"/>
      <c r="PCT1" s="159"/>
      <c r="PCU1" s="159"/>
      <c r="PCV1" s="159"/>
      <c r="PCW1" s="159"/>
      <c r="PCX1" s="159"/>
      <c r="PCY1" s="159"/>
      <c r="PCZ1" s="159"/>
      <c r="PDA1" s="159"/>
      <c r="PDB1" s="159"/>
      <c r="PDC1" s="159"/>
      <c r="PDD1" s="159"/>
      <c r="PDE1" s="159"/>
      <c r="PDF1" s="159"/>
      <c r="PDG1" s="159"/>
      <c r="PDH1" s="159"/>
      <c r="PDI1" s="159"/>
      <c r="PDJ1" s="159"/>
      <c r="PDK1" s="159"/>
      <c r="PDL1" s="159"/>
      <c r="PDM1" s="159"/>
      <c r="PDN1" s="159"/>
      <c r="PDO1" s="159"/>
      <c r="PDP1" s="159"/>
      <c r="PDQ1" s="159"/>
      <c r="PDR1" s="159"/>
      <c r="PDS1" s="159"/>
      <c r="PDT1" s="159"/>
      <c r="PDU1" s="159"/>
      <c r="PDV1" s="159"/>
      <c r="PDW1" s="159"/>
      <c r="PDX1" s="159"/>
      <c r="PDY1" s="159"/>
      <c r="PDZ1" s="159"/>
      <c r="PEA1" s="159"/>
      <c r="PEB1" s="159"/>
      <c r="PEC1" s="159"/>
      <c r="PED1" s="159"/>
      <c r="PEE1" s="159"/>
      <c r="PEF1" s="159"/>
      <c r="PEG1" s="159"/>
      <c r="PEH1" s="159"/>
      <c r="PEI1" s="159"/>
      <c r="PEJ1" s="159"/>
      <c r="PEK1" s="159"/>
      <c r="PEL1" s="159"/>
      <c r="PEM1" s="159"/>
      <c r="PEN1" s="159"/>
      <c r="PEO1" s="159"/>
      <c r="PEP1" s="159"/>
      <c r="PEQ1" s="159"/>
      <c r="PER1" s="159"/>
      <c r="PES1" s="159"/>
      <c r="PET1" s="159"/>
      <c r="PEU1" s="159"/>
      <c r="PEV1" s="159"/>
      <c r="PEW1" s="159"/>
      <c r="PEX1" s="159"/>
      <c r="PEY1" s="159"/>
      <c r="PEZ1" s="159"/>
      <c r="PFA1" s="159"/>
      <c r="PFB1" s="159"/>
      <c r="PFC1" s="159"/>
      <c r="PFD1" s="159"/>
      <c r="PFE1" s="159"/>
      <c r="PFF1" s="159"/>
      <c r="PFG1" s="159"/>
      <c r="PFH1" s="159"/>
      <c r="PFI1" s="159"/>
      <c r="PFJ1" s="159"/>
      <c r="PFK1" s="159"/>
      <c r="PFL1" s="159"/>
      <c r="PFM1" s="159"/>
      <c r="PFN1" s="159"/>
      <c r="PFO1" s="159"/>
      <c r="PFP1" s="159"/>
      <c r="PFQ1" s="159"/>
      <c r="PFR1" s="159"/>
      <c r="PFS1" s="159"/>
      <c r="PFT1" s="159"/>
      <c r="PFU1" s="159"/>
      <c r="PFV1" s="159"/>
      <c r="PFW1" s="159"/>
      <c r="PFX1" s="159"/>
      <c r="PFY1" s="159"/>
      <c r="PFZ1" s="159"/>
      <c r="PGA1" s="159"/>
      <c r="PGB1" s="159"/>
      <c r="PGC1" s="159"/>
      <c r="PGD1" s="159"/>
      <c r="PGE1" s="159"/>
      <c r="PGF1" s="159"/>
      <c r="PGG1" s="159"/>
      <c r="PGH1" s="159"/>
      <c r="PGI1" s="159"/>
      <c r="PGJ1" s="159"/>
      <c r="PGK1" s="159"/>
      <c r="PGL1" s="159"/>
      <c r="PGM1" s="159"/>
      <c r="PGN1" s="159"/>
      <c r="PGO1" s="159"/>
      <c r="PGP1" s="159"/>
      <c r="PGQ1" s="159"/>
      <c r="PGR1" s="159"/>
      <c r="PGS1" s="159"/>
      <c r="PGT1" s="159"/>
      <c r="PGU1" s="159"/>
      <c r="PGV1" s="159"/>
      <c r="PGW1" s="159"/>
      <c r="PGX1" s="159"/>
      <c r="PGY1" s="159"/>
      <c r="PGZ1" s="159"/>
      <c r="PHA1" s="159"/>
      <c r="PHB1" s="159"/>
      <c r="PHC1" s="159"/>
      <c r="PHD1" s="159"/>
      <c r="PHE1" s="159"/>
      <c r="PHF1" s="159"/>
      <c r="PHG1" s="159"/>
      <c r="PHH1" s="159"/>
      <c r="PHI1" s="159"/>
      <c r="PHJ1" s="159"/>
      <c r="PHK1" s="159"/>
      <c r="PHL1" s="159"/>
      <c r="PHM1" s="159"/>
      <c r="PHN1" s="159"/>
      <c r="PHO1" s="159"/>
      <c r="PHP1" s="159"/>
      <c r="PHQ1" s="159"/>
      <c r="PHR1" s="159"/>
      <c r="PHS1" s="159"/>
      <c r="PHT1" s="159"/>
      <c r="PHU1" s="159"/>
      <c r="PHV1" s="159"/>
      <c r="PHW1" s="159"/>
      <c r="PHX1" s="159"/>
      <c r="PHY1" s="159"/>
      <c r="PHZ1" s="159"/>
      <c r="PIA1" s="159"/>
      <c r="PIB1" s="159"/>
      <c r="PIC1" s="159"/>
      <c r="PID1" s="159"/>
      <c r="PIE1" s="159"/>
      <c r="PIF1" s="159"/>
      <c r="PIG1" s="159"/>
      <c r="PIH1" s="159"/>
      <c r="PII1" s="159"/>
      <c r="PIJ1" s="159"/>
      <c r="PIK1" s="159"/>
      <c r="PIL1" s="159"/>
      <c r="PIM1" s="159"/>
      <c r="PIN1" s="159"/>
      <c r="PIO1" s="159"/>
      <c r="PIP1" s="159"/>
      <c r="PIQ1" s="159"/>
      <c r="PIR1" s="159"/>
      <c r="PIS1" s="159"/>
      <c r="PIT1" s="159"/>
      <c r="PIU1" s="159"/>
      <c r="PIV1" s="159"/>
      <c r="PIW1" s="159"/>
      <c r="PIX1" s="159"/>
      <c r="PIY1" s="159"/>
      <c r="PIZ1" s="159"/>
      <c r="PJA1" s="159"/>
      <c r="PJB1" s="159"/>
      <c r="PJC1" s="159"/>
      <c r="PJD1" s="159"/>
      <c r="PJE1" s="159"/>
      <c r="PJF1" s="159"/>
      <c r="PJG1" s="159"/>
      <c r="PJH1" s="159"/>
      <c r="PJI1" s="159"/>
      <c r="PJJ1" s="159"/>
      <c r="PJK1" s="159"/>
      <c r="PJL1" s="159"/>
      <c r="PJM1" s="159"/>
      <c r="PJN1" s="159"/>
      <c r="PJO1" s="159"/>
      <c r="PJP1" s="159"/>
      <c r="PJQ1" s="159"/>
      <c r="PJR1" s="159"/>
      <c r="PJS1" s="159"/>
      <c r="PJT1" s="159"/>
      <c r="PJU1" s="159"/>
      <c r="PJV1" s="159"/>
      <c r="PJW1" s="159"/>
      <c r="PJX1" s="159"/>
      <c r="PJY1" s="159"/>
      <c r="PJZ1" s="159"/>
      <c r="PKA1" s="159"/>
      <c r="PKB1" s="159"/>
      <c r="PKC1" s="159"/>
      <c r="PKD1" s="159"/>
      <c r="PKE1" s="159"/>
      <c r="PKF1" s="159"/>
      <c r="PKG1" s="159"/>
      <c r="PKH1" s="159"/>
      <c r="PKI1" s="159"/>
      <c r="PKJ1" s="159"/>
      <c r="PKK1" s="159"/>
      <c r="PKL1" s="159"/>
      <c r="PKM1" s="159"/>
      <c r="PKN1" s="159"/>
      <c r="PKO1" s="159"/>
      <c r="PKP1" s="159"/>
      <c r="PKQ1" s="159"/>
      <c r="PKR1" s="159"/>
      <c r="PKS1" s="159"/>
      <c r="PKT1" s="159"/>
      <c r="PKU1" s="159"/>
      <c r="PKV1" s="159"/>
      <c r="PKW1" s="159"/>
      <c r="PKX1" s="159"/>
      <c r="PKY1" s="159"/>
      <c r="PKZ1" s="159"/>
      <c r="PLA1" s="159"/>
      <c r="PLB1" s="159"/>
      <c r="PLC1" s="159"/>
      <c r="PLD1" s="159"/>
      <c r="PLE1" s="159"/>
      <c r="PLF1" s="159"/>
      <c r="PLG1" s="159"/>
      <c r="PLH1" s="159"/>
      <c r="PLI1" s="159"/>
      <c r="PLJ1" s="159"/>
      <c r="PLK1" s="159"/>
      <c r="PLL1" s="159"/>
      <c r="PLM1" s="159"/>
      <c r="PLN1" s="159"/>
      <c r="PLO1" s="159"/>
      <c r="PLP1" s="159"/>
      <c r="PLQ1" s="159"/>
      <c r="PLR1" s="159"/>
      <c r="PLS1" s="159"/>
      <c r="PLT1" s="159"/>
      <c r="PLU1" s="159"/>
      <c r="PLV1" s="159"/>
      <c r="PLW1" s="159"/>
      <c r="PLX1" s="159"/>
      <c r="PLY1" s="159"/>
      <c r="PLZ1" s="159"/>
      <c r="PMA1" s="159"/>
      <c r="PMB1" s="159"/>
      <c r="PMC1" s="159"/>
      <c r="PMD1" s="159"/>
      <c r="PME1" s="159"/>
      <c r="PMF1" s="159"/>
      <c r="PMG1" s="159"/>
      <c r="PMH1" s="159"/>
      <c r="PMI1" s="159"/>
      <c r="PMJ1" s="159"/>
      <c r="PMK1" s="159"/>
      <c r="PML1" s="159"/>
      <c r="PMM1" s="159"/>
      <c r="PMN1" s="159"/>
      <c r="PMO1" s="159"/>
      <c r="PMP1" s="159"/>
      <c r="PMQ1" s="159"/>
      <c r="PMR1" s="159"/>
      <c r="PMS1" s="159"/>
      <c r="PMT1" s="159"/>
      <c r="PMU1" s="159"/>
      <c r="PMV1" s="159"/>
      <c r="PMW1" s="159"/>
      <c r="PMX1" s="159"/>
      <c r="PMY1" s="159"/>
      <c r="PMZ1" s="159"/>
      <c r="PNA1" s="159"/>
      <c r="PNB1" s="159"/>
      <c r="PNC1" s="159"/>
      <c r="PND1" s="159"/>
      <c r="PNE1" s="159"/>
      <c r="PNF1" s="159"/>
      <c r="PNG1" s="159"/>
      <c r="PNH1" s="159"/>
      <c r="PNI1" s="159"/>
      <c r="PNJ1" s="159"/>
      <c r="PNK1" s="159"/>
      <c r="PNL1" s="159"/>
      <c r="PNM1" s="159"/>
      <c r="PNN1" s="159"/>
      <c r="PNO1" s="159"/>
      <c r="PNP1" s="159"/>
      <c r="PNQ1" s="159"/>
      <c r="PNR1" s="159"/>
      <c r="PNS1" s="159"/>
      <c r="PNT1" s="159"/>
      <c r="PNU1" s="159"/>
      <c r="PNV1" s="159"/>
      <c r="PNW1" s="159"/>
      <c r="PNX1" s="159"/>
      <c r="PNY1" s="159"/>
      <c r="PNZ1" s="159"/>
      <c r="POA1" s="159"/>
      <c r="POB1" s="159"/>
      <c r="POC1" s="159"/>
      <c r="POD1" s="159"/>
      <c r="POE1" s="159"/>
      <c r="POF1" s="159"/>
      <c r="POG1" s="159"/>
      <c r="POH1" s="159"/>
      <c r="POI1" s="159"/>
      <c r="POJ1" s="159"/>
      <c r="POK1" s="159"/>
      <c r="POL1" s="159"/>
      <c r="POM1" s="159"/>
      <c r="PON1" s="159"/>
      <c r="POO1" s="159"/>
      <c r="POP1" s="159"/>
      <c r="POQ1" s="159"/>
      <c r="POR1" s="159"/>
      <c r="POS1" s="159"/>
      <c r="POT1" s="159"/>
      <c r="POU1" s="159"/>
      <c r="POV1" s="159"/>
      <c r="POW1" s="159"/>
      <c r="POX1" s="159"/>
      <c r="POY1" s="159"/>
      <c r="POZ1" s="159"/>
      <c r="PPA1" s="159"/>
      <c r="PPB1" s="159"/>
      <c r="PPC1" s="159"/>
      <c r="PPD1" s="159"/>
      <c r="PPE1" s="159"/>
      <c r="PPF1" s="159"/>
      <c r="PPG1" s="159"/>
      <c r="PPH1" s="159"/>
      <c r="PPI1" s="159"/>
      <c r="PPJ1" s="159"/>
      <c r="PPK1" s="159"/>
      <c r="PPL1" s="159"/>
      <c r="PPM1" s="159"/>
      <c r="PPN1" s="159"/>
      <c r="PPO1" s="159"/>
      <c r="PPP1" s="159"/>
      <c r="PPQ1" s="159"/>
      <c r="PPR1" s="159"/>
      <c r="PPS1" s="159"/>
      <c r="PPT1" s="159"/>
      <c r="PPU1" s="159"/>
      <c r="PPV1" s="159"/>
      <c r="PPW1" s="159"/>
      <c r="PPX1" s="159"/>
      <c r="PPY1" s="159"/>
      <c r="PPZ1" s="159"/>
      <c r="PQA1" s="159"/>
      <c r="PQB1" s="159"/>
      <c r="PQC1" s="159"/>
      <c r="PQD1" s="159"/>
      <c r="PQE1" s="159"/>
      <c r="PQF1" s="159"/>
      <c r="PQG1" s="159"/>
      <c r="PQH1" s="159"/>
      <c r="PQI1" s="159"/>
      <c r="PQJ1" s="159"/>
      <c r="PQK1" s="159"/>
      <c r="PQL1" s="159"/>
      <c r="PQM1" s="159"/>
      <c r="PQN1" s="159"/>
      <c r="PQO1" s="159"/>
      <c r="PQP1" s="159"/>
      <c r="PQQ1" s="159"/>
      <c r="PQR1" s="159"/>
      <c r="PQS1" s="159"/>
      <c r="PQT1" s="159"/>
      <c r="PQU1" s="159"/>
      <c r="PQV1" s="159"/>
      <c r="PQW1" s="159"/>
      <c r="PQX1" s="159"/>
      <c r="PQY1" s="159"/>
      <c r="PQZ1" s="159"/>
      <c r="PRA1" s="159"/>
      <c r="PRB1" s="159"/>
      <c r="PRC1" s="159"/>
      <c r="PRD1" s="159"/>
      <c r="PRE1" s="159"/>
      <c r="PRF1" s="159"/>
      <c r="PRG1" s="159"/>
      <c r="PRH1" s="159"/>
      <c r="PRI1" s="159"/>
      <c r="PRJ1" s="159"/>
      <c r="PRK1" s="159"/>
      <c r="PRL1" s="159"/>
      <c r="PRM1" s="159"/>
      <c r="PRN1" s="159"/>
      <c r="PRO1" s="159"/>
      <c r="PRP1" s="159"/>
      <c r="PRQ1" s="159"/>
      <c r="PRR1" s="159"/>
      <c r="PRS1" s="159"/>
      <c r="PRT1" s="159"/>
      <c r="PRU1" s="159"/>
      <c r="PRV1" s="159"/>
      <c r="PRW1" s="159"/>
      <c r="PRX1" s="159"/>
      <c r="PRY1" s="159"/>
      <c r="PRZ1" s="159"/>
      <c r="PSA1" s="159"/>
      <c r="PSB1" s="159"/>
      <c r="PSC1" s="159"/>
      <c r="PSD1" s="159"/>
      <c r="PSE1" s="159"/>
      <c r="PSF1" s="159"/>
      <c r="PSG1" s="159"/>
      <c r="PSH1" s="159"/>
      <c r="PSI1" s="159"/>
      <c r="PSJ1" s="159"/>
      <c r="PSK1" s="159"/>
      <c r="PSL1" s="159"/>
      <c r="PSM1" s="159"/>
      <c r="PSN1" s="159"/>
      <c r="PSO1" s="159"/>
      <c r="PSP1" s="159"/>
      <c r="PSQ1" s="159"/>
      <c r="PSR1" s="159"/>
      <c r="PSS1" s="159"/>
      <c r="PST1" s="159"/>
      <c r="PSU1" s="159"/>
      <c r="PSV1" s="159"/>
      <c r="PSW1" s="159"/>
      <c r="PSX1" s="159"/>
      <c r="PSY1" s="159"/>
      <c r="PSZ1" s="159"/>
      <c r="PTA1" s="159"/>
      <c r="PTB1" s="159"/>
      <c r="PTC1" s="159"/>
      <c r="PTD1" s="159"/>
      <c r="PTE1" s="159"/>
      <c r="PTF1" s="159"/>
      <c r="PTG1" s="159"/>
      <c r="PTH1" s="159"/>
      <c r="PTI1" s="159"/>
      <c r="PTJ1" s="159"/>
      <c r="PTK1" s="159"/>
      <c r="PTL1" s="159"/>
      <c r="PTM1" s="159"/>
      <c r="PTN1" s="159"/>
      <c r="PTO1" s="159"/>
      <c r="PTP1" s="159"/>
      <c r="PTQ1" s="159"/>
      <c r="PTR1" s="159"/>
      <c r="PTS1" s="159"/>
      <c r="PTT1" s="159"/>
      <c r="PTU1" s="159"/>
      <c r="PTV1" s="159"/>
      <c r="PTW1" s="159"/>
      <c r="PTX1" s="159"/>
      <c r="PTY1" s="159"/>
      <c r="PTZ1" s="159"/>
      <c r="PUA1" s="159"/>
      <c r="PUB1" s="159"/>
      <c r="PUC1" s="159"/>
      <c r="PUD1" s="159"/>
      <c r="PUE1" s="159"/>
      <c r="PUF1" s="159"/>
      <c r="PUG1" s="159"/>
      <c r="PUH1" s="159"/>
      <c r="PUI1" s="159"/>
      <c r="PUJ1" s="159"/>
      <c r="PUK1" s="159"/>
      <c r="PUL1" s="159"/>
      <c r="PUM1" s="159"/>
      <c r="PUN1" s="159"/>
      <c r="PUO1" s="159"/>
      <c r="PUP1" s="159"/>
      <c r="PUQ1" s="159"/>
      <c r="PUR1" s="159"/>
      <c r="PUS1" s="159"/>
      <c r="PUT1" s="159"/>
      <c r="PUU1" s="159"/>
      <c r="PUV1" s="159"/>
      <c r="PUW1" s="159"/>
      <c r="PUX1" s="159"/>
      <c r="PUY1" s="159"/>
      <c r="PUZ1" s="159"/>
      <c r="PVA1" s="159"/>
      <c r="PVB1" s="159"/>
      <c r="PVC1" s="159"/>
      <c r="PVD1" s="159"/>
      <c r="PVE1" s="159"/>
      <c r="PVF1" s="159"/>
      <c r="PVG1" s="159"/>
      <c r="PVH1" s="159"/>
      <c r="PVI1" s="159"/>
      <c r="PVJ1" s="159"/>
      <c r="PVK1" s="159"/>
      <c r="PVL1" s="159"/>
      <c r="PVM1" s="159"/>
      <c r="PVN1" s="159"/>
      <c r="PVO1" s="159"/>
      <c r="PVP1" s="159"/>
      <c r="PVQ1" s="159"/>
      <c r="PVR1" s="159"/>
      <c r="PVS1" s="159"/>
      <c r="PVT1" s="159"/>
      <c r="PVU1" s="159"/>
      <c r="PVV1" s="159"/>
      <c r="PVW1" s="159"/>
      <c r="PVX1" s="159"/>
      <c r="PVY1" s="159"/>
      <c r="PVZ1" s="159"/>
      <c r="PWA1" s="159"/>
      <c r="PWB1" s="159"/>
      <c r="PWC1" s="159"/>
      <c r="PWD1" s="159"/>
      <c r="PWE1" s="159"/>
      <c r="PWF1" s="159"/>
      <c r="PWG1" s="159"/>
      <c r="PWH1" s="159"/>
      <c r="PWI1" s="159"/>
      <c r="PWJ1" s="159"/>
      <c r="PWK1" s="159"/>
      <c r="PWL1" s="159"/>
      <c r="PWM1" s="159"/>
      <c r="PWN1" s="159"/>
      <c r="PWO1" s="159"/>
      <c r="PWP1" s="159"/>
      <c r="PWQ1" s="159"/>
      <c r="PWR1" s="159"/>
      <c r="PWS1" s="159"/>
      <c r="PWT1" s="159"/>
      <c r="PWU1" s="159"/>
      <c r="PWV1" s="159"/>
      <c r="PWW1" s="159"/>
      <c r="PWX1" s="159"/>
      <c r="PWY1" s="159"/>
      <c r="PWZ1" s="159"/>
      <c r="PXA1" s="159"/>
      <c r="PXB1" s="159"/>
      <c r="PXC1" s="159"/>
      <c r="PXD1" s="159"/>
      <c r="PXE1" s="159"/>
      <c r="PXF1" s="159"/>
      <c r="PXG1" s="159"/>
      <c r="PXH1" s="159"/>
      <c r="PXI1" s="159"/>
      <c r="PXJ1" s="159"/>
      <c r="PXK1" s="159"/>
      <c r="PXL1" s="159"/>
      <c r="PXM1" s="159"/>
      <c r="PXN1" s="159"/>
      <c r="PXO1" s="159"/>
      <c r="PXP1" s="159"/>
      <c r="PXQ1" s="159"/>
      <c r="PXR1" s="159"/>
      <c r="PXS1" s="159"/>
      <c r="PXT1" s="159"/>
      <c r="PXU1" s="159"/>
      <c r="PXV1" s="159"/>
      <c r="PXW1" s="159"/>
      <c r="PXX1" s="159"/>
      <c r="PXY1" s="159"/>
      <c r="PXZ1" s="159"/>
      <c r="PYA1" s="159"/>
      <c r="PYB1" s="159"/>
      <c r="PYC1" s="159"/>
      <c r="PYD1" s="159"/>
      <c r="PYE1" s="159"/>
      <c r="PYF1" s="159"/>
      <c r="PYG1" s="159"/>
      <c r="PYH1" s="159"/>
      <c r="PYI1" s="159"/>
      <c r="PYJ1" s="159"/>
      <c r="PYK1" s="159"/>
      <c r="PYL1" s="159"/>
      <c r="PYM1" s="159"/>
      <c r="PYN1" s="159"/>
      <c r="PYO1" s="159"/>
      <c r="PYP1" s="159"/>
      <c r="PYQ1" s="159"/>
      <c r="PYR1" s="159"/>
      <c r="PYS1" s="159"/>
      <c r="PYT1" s="159"/>
      <c r="PYU1" s="159"/>
      <c r="PYV1" s="159"/>
      <c r="PYW1" s="159"/>
      <c r="PYX1" s="159"/>
      <c r="PYY1" s="159"/>
      <c r="PYZ1" s="159"/>
      <c r="PZA1" s="159"/>
      <c r="PZB1" s="159"/>
      <c r="PZC1" s="159"/>
      <c r="PZD1" s="159"/>
      <c r="PZE1" s="159"/>
      <c r="PZF1" s="159"/>
      <c r="PZG1" s="159"/>
      <c r="PZH1" s="159"/>
      <c r="PZI1" s="159"/>
      <c r="PZJ1" s="159"/>
      <c r="PZK1" s="159"/>
      <c r="PZL1" s="159"/>
      <c r="PZM1" s="159"/>
      <c r="PZN1" s="159"/>
      <c r="PZO1" s="159"/>
      <c r="PZP1" s="159"/>
      <c r="PZQ1" s="159"/>
      <c r="PZR1" s="159"/>
      <c r="PZS1" s="159"/>
      <c r="PZT1" s="159"/>
      <c r="PZU1" s="159"/>
      <c r="PZV1" s="159"/>
      <c r="PZW1" s="159"/>
      <c r="PZX1" s="159"/>
      <c r="PZY1" s="159"/>
      <c r="PZZ1" s="159"/>
      <c r="QAA1" s="159"/>
      <c r="QAB1" s="159"/>
      <c r="QAC1" s="159"/>
      <c r="QAD1" s="159"/>
      <c r="QAE1" s="159"/>
      <c r="QAF1" s="159"/>
      <c r="QAG1" s="159"/>
      <c r="QAH1" s="159"/>
      <c r="QAI1" s="159"/>
      <c r="QAJ1" s="159"/>
      <c r="QAK1" s="159"/>
      <c r="QAL1" s="159"/>
      <c r="QAM1" s="159"/>
      <c r="QAN1" s="159"/>
      <c r="QAO1" s="159"/>
      <c r="QAP1" s="159"/>
      <c r="QAQ1" s="159"/>
      <c r="QAR1" s="159"/>
      <c r="QAS1" s="159"/>
      <c r="QAT1" s="159"/>
      <c r="QAU1" s="159"/>
      <c r="QAV1" s="159"/>
      <c r="QAW1" s="159"/>
      <c r="QAX1" s="159"/>
      <c r="QAY1" s="159"/>
      <c r="QAZ1" s="159"/>
      <c r="QBA1" s="159"/>
      <c r="QBB1" s="159"/>
      <c r="QBC1" s="159"/>
      <c r="QBD1" s="159"/>
      <c r="QBE1" s="159"/>
      <c r="QBF1" s="159"/>
      <c r="QBG1" s="159"/>
      <c r="QBH1" s="159"/>
      <c r="QBI1" s="159"/>
      <c r="QBJ1" s="159"/>
      <c r="QBK1" s="159"/>
      <c r="QBL1" s="159"/>
      <c r="QBM1" s="159"/>
      <c r="QBN1" s="159"/>
      <c r="QBO1" s="159"/>
      <c r="QBP1" s="159"/>
      <c r="QBQ1" s="159"/>
      <c r="QBR1" s="159"/>
      <c r="QBS1" s="159"/>
      <c r="QBT1" s="159"/>
      <c r="QBU1" s="159"/>
      <c r="QBV1" s="159"/>
      <c r="QBW1" s="159"/>
      <c r="QBX1" s="159"/>
      <c r="QBY1" s="159"/>
      <c r="QBZ1" s="159"/>
      <c r="QCA1" s="159"/>
      <c r="QCB1" s="159"/>
      <c r="QCC1" s="159"/>
      <c r="QCD1" s="159"/>
      <c r="QCE1" s="159"/>
      <c r="QCF1" s="159"/>
      <c r="QCG1" s="159"/>
      <c r="QCH1" s="159"/>
      <c r="QCI1" s="159"/>
      <c r="QCJ1" s="159"/>
      <c r="QCK1" s="159"/>
      <c r="QCL1" s="159"/>
      <c r="QCM1" s="159"/>
      <c r="QCN1" s="159"/>
      <c r="QCO1" s="159"/>
      <c r="QCP1" s="159"/>
      <c r="QCQ1" s="159"/>
      <c r="QCR1" s="159"/>
      <c r="QCS1" s="159"/>
      <c r="QCT1" s="159"/>
      <c r="QCU1" s="159"/>
      <c r="QCV1" s="159"/>
      <c r="QCW1" s="159"/>
      <c r="QCX1" s="159"/>
      <c r="QCY1" s="159"/>
      <c r="QCZ1" s="159"/>
      <c r="QDA1" s="159"/>
      <c r="QDB1" s="159"/>
      <c r="QDC1" s="159"/>
      <c r="QDD1" s="159"/>
      <c r="QDE1" s="159"/>
      <c r="QDF1" s="159"/>
      <c r="QDG1" s="159"/>
      <c r="QDH1" s="159"/>
      <c r="QDI1" s="159"/>
      <c r="QDJ1" s="159"/>
      <c r="QDK1" s="159"/>
      <c r="QDL1" s="159"/>
      <c r="QDM1" s="159"/>
      <c r="QDN1" s="159"/>
      <c r="QDO1" s="159"/>
      <c r="QDP1" s="159"/>
      <c r="QDQ1" s="159"/>
      <c r="QDR1" s="159"/>
      <c r="QDS1" s="159"/>
      <c r="QDT1" s="159"/>
      <c r="QDU1" s="159"/>
      <c r="QDV1" s="159"/>
      <c r="QDW1" s="159"/>
      <c r="QDX1" s="159"/>
      <c r="QDY1" s="159"/>
      <c r="QDZ1" s="159"/>
      <c r="QEA1" s="159"/>
      <c r="QEB1" s="159"/>
      <c r="QEC1" s="159"/>
      <c r="QED1" s="159"/>
      <c r="QEE1" s="159"/>
      <c r="QEF1" s="159"/>
      <c r="QEG1" s="159"/>
      <c r="QEH1" s="159"/>
      <c r="QEI1" s="159"/>
      <c r="QEJ1" s="159"/>
      <c r="QEK1" s="159"/>
      <c r="QEL1" s="159"/>
      <c r="QEM1" s="159"/>
      <c r="QEN1" s="159"/>
      <c r="QEO1" s="159"/>
      <c r="QEP1" s="159"/>
      <c r="QEQ1" s="159"/>
      <c r="QER1" s="159"/>
      <c r="QES1" s="159"/>
      <c r="QET1" s="159"/>
      <c r="QEU1" s="159"/>
      <c r="QEV1" s="159"/>
      <c r="QEW1" s="159"/>
      <c r="QEX1" s="159"/>
      <c r="QEY1" s="159"/>
      <c r="QEZ1" s="159"/>
      <c r="QFA1" s="159"/>
      <c r="QFB1" s="159"/>
      <c r="QFC1" s="159"/>
      <c r="QFD1" s="159"/>
      <c r="QFE1" s="159"/>
      <c r="QFF1" s="159"/>
      <c r="QFG1" s="159"/>
      <c r="QFH1" s="159"/>
      <c r="QFI1" s="159"/>
      <c r="QFJ1" s="159"/>
      <c r="QFK1" s="159"/>
      <c r="QFL1" s="159"/>
      <c r="QFM1" s="159"/>
      <c r="QFN1" s="159"/>
      <c r="QFO1" s="159"/>
      <c r="QFP1" s="159"/>
      <c r="QFQ1" s="159"/>
      <c r="QFR1" s="159"/>
      <c r="QFS1" s="159"/>
      <c r="QFT1" s="159"/>
      <c r="QFU1" s="159"/>
      <c r="QFV1" s="159"/>
      <c r="QFW1" s="159"/>
      <c r="QFX1" s="159"/>
      <c r="QFY1" s="159"/>
      <c r="QFZ1" s="159"/>
      <c r="QGA1" s="159"/>
      <c r="QGB1" s="159"/>
      <c r="QGC1" s="159"/>
      <c r="QGD1" s="159"/>
      <c r="QGE1" s="159"/>
      <c r="QGF1" s="159"/>
      <c r="QGG1" s="159"/>
      <c r="QGH1" s="159"/>
      <c r="QGI1" s="159"/>
      <c r="QGJ1" s="159"/>
      <c r="QGK1" s="159"/>
      <c r="QGL1" s="159"/>
      <c r="QGM1" s="159"/>
      <c r="QGN1" s="159"/>
      <c r="QGO1" s="159"/>
      <c r="QGP1" s="159"/>
      <c r="QGQ1" s="159"/>
      <c r="QGR1" s="159"/>
      <c r="QGS1" s="159"/>
      <c r="QGT1" s="159"/>
      <c r="QGU1" s="159"/>
      <c r="QGV1" s="159"/>
      <c r="QGW1" s="159"/>
      <c r="QGX1" s="159"/>
      <c r="QGY1" s="159"/>
      <c r="QGZ1" s="159"/>
      <c r="QHA1" s="159"/>
      <c r="QHB1" s="159"/>
      <c r="QHC1" s="159"/>
      <c r="QHD1" s="159"/>
      <c r="QHE1" s="159"/>
      <c r="QHF1" s="159"/>
      <c r="QHG1" s="159"/>
      <c r="QHH1" s="159"/>
      <c r="QHI1" s="159"/>
      <c r="QHJ1" s="159"/>
      <c r="QHK1" s="159"/>
      <c r="QHL1" s="159"/>
      <c r="QHM1" s="159"/>
      <c r="QHN1" s="159"/>
      <c r="QHO1" s="159"/>
      <c r="QHP1" s="159"/>
      <c r="QHQ1" s="159"/>
      <c r="QHR1" s="159"/>
      <c r="QHS1" s="159"/>
      <c r="QHT1" s="159"/>
      <c r="QHU1" s="159"/>
      <c r="QHV1" s="159"/>
      <c r="QHW1" s="159"/>
      <c r="QHX1" s="159"/>
      <c r="QHY1" s="159"/>
      <c r="QHZ1" s="159"/>
      <c r="QIA1" s="159"/>
      <c r="QIB1" s="159"/>
      <c r="QIC1" s="159"/>
      <c r="QID1" s="159"/>
      <c r="QIE1" s="159"/>
      <c r="QIF1" s="159"/>
      <c r="QIG1" s="159"/>
      <c r="QIH1" s="159"/>
      <c r="QII1" s="159"/>
      <c r="QIJ1" s="159"/>
      <c r="QIK1" s="159"/>
      <c r="QIL1" s="159"/>
      <c r="QIM1" s="159"/>
      <c r="QIN1" s="159"/>
      <c r="QIO1" s="159"/>
      <c r="QIP1" s="159"/>
      <c r="QIQ1" s="159"/>
      <c r="QIR1" s="159"/>
      <c r="QIS1" s="159"/>
      <c r="QIT1" s="159"/>
      <c r="QIU1" s="159"/>
      <c r="QIV1" s="159"/>
      <c r="QIW1" s="159"/>
      <c r="QIX1" s="159"/>
      <c r="QIY1" s="159"/>
      <c r="QIZ1" s="159"/>
      <c r="QJA1" s="159"/>
      <c r="QJB1" s="159"/>
      <c r="QJC1" s="159"/>
      <c r="QJD1" s="159"/>
      <c r="QJE1" s="159"/>
      <c r="QJF1" s="159"/>
      <c r="QJG1" s="159"/>
      <c r="QJH1" s="159"/>
      <c r="QJI1" s="159"/>
      <c r="QJJ1" s="159"/>
      <c r="QJK1" s="159"/>
      <c r="QJL1" s="159"/>
      <c r="QJM1" s="159"/>
      <c r="QJN1" s="159"/>
      <c r="QJO1" s="159"/>
      <c r="QJP1" s="159"/>
      <c r="QJQ1" s="159"/>
      <c r="QJR1" s="159"/>
      <c r="QJS1" s="159"/>
      <c r="QJT1" s="159"/>
      <c r="QJU1" s="159"/>
      <c r="QJV1" s="159"/>
      <c r="QJW1" s="159"/>
      <c r="QJX1" s="159"/>
      <c r="QJY1" s="159"/>
      <c r="QJZ1" s="159"/>
      <c r="QKA1" s="159"/>
      <c r="QKB1" s="159"/>
      <c r="QKC1" s="159"/>
      <c r="QKD1" s="159"/>
      <c r="QKE1" s="159"/>
      <c r="QKF1" s="159"/>
      <c r="QKG1" s="159"/>
      <c r="QKH1" s="159"/>
      <c r="QKI1" s="159"/>
      <c r="QKJ1" s="159"/>
      <c r="QKK1" s="159"/>
      <c r="QKL1" s="159"/>
      <c r="QKM1" s="159"/>
      <c r="QKN1" s="159"/>
      <c r="QKO1" s="159"/>
      <c r="QKP1" s="159"/>
      <c r="QKQ1" s="159"/>
      <c r="QKR1" s="159"/>
      <c r="QKS1" s="159"/>
      <c r="QKT1" s="159"/>
      <c r="QKU1" s="159"/>
      <c r="QKV1" s="159"/>
      <c r="QKW1" s="159"/>
      <c r="QKX1" s="159"/>
      <c r="QKY1" s="159"/>
      <c r="QKZ1" s="159"/>
      <c r="QLA1" s="159"/>
      <c r="QLB1" s="159"/>
      <c r="QLC1" s="159"/>
      <c r="QLD1" s="159"/>
      <c r="QLE1" s="159"/>
      <c r="QLF1" s="159"/>
      <c r="QLG1" s="159"/>
      <c r="QLH1" s="159"/>
      <c r="QLI1" s="159"/>
      <c r="QLJ1" s="159"/>
      <c r="QLK1" s="159"/>
      <c r="QLL1" s="159"/>
      <c r="QLM1" s="159"/>
      <c r="QLN1" s="159"/>
      <c r="QLO1" s="159"/>
      <c r="QLP1" s="159"/>
      <c r="QLQ1" s="159"/>
      <c r="QLR1" s="159"/>
      <c r="QLS1" s="159"/>
      <c r="QLT1" s="159"/>
      <c r="QLU1" s="159"/>
      <c r="QLV1" s="159"/>
      <c r="QLW1" s="159"/>
      <c r="QLX1" s="159"/>
      <c r="QLY1" s="159"/>
      <c r="QLZ1" s="159"/>
      <c r="QMA1" s="159"/>
      <c r="QMB1" s="159"/>
      <c r="QMC1" s="159"/>
      <c r="QMD1" s="159"/>
      <c r="QME1" s="159"/>
      <c r="QMF1" s="159"/>
      <c r="QMG1" s="159"/>
      <c r="QMH1" s="159"/>
      <c r="QMI1" s="159"/>
      <c r="QMJ1" s="159"/>
      <c r="QMK1" s="159"/>
      <c r="QML1" s="159"/>
      <c r="QMM1" s="159"/>
      <c r="QMN1" s="159"/>
      <c r="QMO1" s="159"/>
      <c r="QMP1" s="159"/>
      <c r="QMQ1" s="159"/>
      <c r="QMR1" s="159"/>
      <c r="QMS1" s="159"/>
      <c r="QMT1" s="159"/>
      <c r="QMU1" s="159"/>
      <c r="QMV1" s="159"/>
      <c r="QMW1" s="159"/>
      <c r="QMX1" s="159"/>
      <c r="QMY1" s="159"/>
      <c r="QMZ1" s="159"/>
      <c r="QNA1" s="159"/>
      <c r="QNB1" s="159"/>
      <c r="QNC1" s="159"/>
      <c r="QND1" s="159"/>
      <c r="QNE1" s="159"/>
      <c r="QNF1" s="159"/>
      <c r="QNG1" s="159"/>
      <c r="QNH1" s="159"/>
      <c r="QNI1" s="159"/>
      <c r="QNJ1" s="159"/>
      <c r="QNK1" s="159"/>
      <c r="QNL1" s="159"/>
      <c r="QNM1" s="159"/>
      <c r="QNN1" s="159"/>
      <c r="QNO1" s="159"/>
      <c r="QNP1" s="159"/>
      <c r="QNQ1" s="159"/>
      <c r="QNR1" s="159"/>
      <c r="QNS1" s="159"/>
      <c r="QNT1" s="159"/>
      <c r="QNU1" s="159"/>
      <c r="QNV1" s="159"/>
      <c r="QNW1" s="159"/>
      <c r="QNX1" s="159"/>
      <c r="QNY1" s="159"/>
      <c r="QNZ1" s="159"/>
      <c r="QOA1" s="159"/>
      <c r="QOB1" s="159"/>
      <c r="QOC1" s="159"/>
      <c r="QOD1" s="159"/>
      <c r="QOE1" s="159"/>
      <c r="QOF1" s="159"/>
      <c r="QOG1" s="159"/>
      <c r="QOH1" s="159"/>
      <c r="QOI1" s="159"/>
      <c r="QOJ1" s="159"/>
      <c r="QOK1" s="159"/>
      <c r="QOL1" s="159"/>
      <c r="QOM1" s="159"/>
      <c r="QON1" s="159"/>
      <c r="QOO1" s="159"/>
      <c r="QOP1" s="159"/>
      <c r="QOQ1" s="159"/>
      <c r="QOR1" s="159"/>
      <c r="QOS1" s="159"/>
      <c r="QOT1" s="159"/>
      <c r="QOU1" s="159"/>
      <c r="QOV1" s="159"/>
      <c r="QOW1" s="159"/>
      <c r="QOX1" s="159"/>
      <c r="QOY1" s="159"/>
      <c r="QOZ1" s="159"/>
      <c r="QPA1" s="159"/>
      <c r="QPB1" s="159"/>
      <c r="QPC1" s="159"/>
      <c r="QPD1" s="159"/>
      <c r="QPE1" s="159"/>
      <c r="QPF1" s="159"/>
      <c r="QPG1" s="159"/>
      <c r="QPH1" s="159"/>
      <c r="QPI1" s="159"/>
      <c r="QPJ1" s="159"/>
      <c r="QPK1" s="159"/>
      <c r="QPL1" s="159"/>
      <c r="QPM1" s="159"/>
      <c r="QPN1" s="159"/>
      <c r="QPO1" s="159"/>
      <c r="QPP1" s="159"/>
      <c r="QPQ1" s="159"/>
      <c r="QPR1" s="159"/>
      <c r="QPS1" s="159"/>
      <c r="QPT1" s="159"/>
      <c r="QPU1" s="159"/>
      <c r="QPV1" s="159"/>
      <c r="QPW1" s="159"/>
      <c r="QPX1" s="159"/>
      <c r="QPY1" s="159"/>
      <c r="QPZ1" s="159"/>
      <c r="QQA1" s="159"/>
      <c r="QQB1" s="159"/>
      <c r="QQC1" s="159"/>
      <c r="QQD1" s="159"/>
      <c r="QQE1" s="159"/>
      <c r="QQF1" s="159"/>
      <c r="QQG1" s="159"/>
      <c r="QQH1" s="159"/>
      <c r="QQI1" s="159"/>
      <c r="QQJ1" s="159"/>
      <c r="QQK1" s="159"/>
      <c r="QQL1" s="159"/>
      <c r="QQM1" s="159"/>
      <c r="QQN1" s="159"/>
      <c r="QQO1" s="159"/>
      <c r="QQP1" s="159"/>
      <c r="QQQ1" s="159"/>
      <c r="QQR1" s="159"/>
      <c r="QQS1" s="159"/>
      <c r="QQT1" s="159"/>
      <c r="QQU1" s="159"/>
      <c r="QQV1" s="159"/>
      <c r="QQW1" s="159"/>
      <c r="QQX1" s="159"/>
      <c r="QQY1" s="159"/>
      <c r="QQZ1" s="159"/>
      <c r="QRA1" s="159"/>
      <c r="QRB1" s="159"/>
      <c r="QRC1" s="159"/>
      <c r="QRD1" s="159"/>
      <c r="QRE1" s="159"/>
      <c r="QRF1" s="159"/>
      <c r="QRG1" s="159"/>
      <c r="QRH1" s="159"/>
      <c r="QRI1" s="159"/>
      <c r="QRJ1" s="159"/>
      <c r="QRK1" s="159"/>
      <c r="QRL1" s="159"/>
      <c r="QRM1" s="159"/>
      <c r="QRN1" s="159"/>
      <c r="QRO1" s="159"/>
      <c r="QRP1" s="159"/>
      <c r="QRQ1" s="159"/>
      <c r="QRR1" s="159"/>
      <c r="QRS1" s="159"/>
      <c r="QRT1" s="159"/>
      <c r="QRU1" s="159"/>
      <c r="QRV1" s="159"/>
      <c r="QRW1" s="159"/>
      <c r="QRX1" s="159"/>
      <c r="QRY1" s="159"/>
      <c r="QRZ1" s="159"/>
      <c r="QSA1" s="159"/>
      <c r="QSB1" s="159"/>
      <c r="QSC1" s="159"/>
      <c r="QSD1" s="159"/>
      <c r="QSE1" s="159"/>
      <c r="QSF1" s="159"/>
      <c r="QSG1" s="159"/>
      <c r="QSH1" s="159"/>
      <c r="QSI1" s="159"/>
      <c r="QSJ1" s="159"/>
      <c r="QSK1" s="159"/>
      <c r="QSL1" s="159"/>
      <c r="QSM1" s="159"/>
      <c r="QSN1" s="159"/>
      <c r="QSO1" s="159"/>
      <c r="QSP1" s="159"/>
      <c r="QSQ1" s="159"/>
      <c r="QSR1" s="159"/>
      <c r="QSS1" s="159"/>
      <c r="QST1" s="159"/>
      <c r="QSU1" s="159"/>
      <c r="QSV1" s="159"/>
      <c r="QSW1" s="159"/>
      <c r="QSX1" s="159"/>
      <c r="QSY1" s="159"/>
      <c r="QSZ1" s="159"/>
      <c r="QTA1" s="159"/>
      <c r="QTB1" s="159"/>
      <c r="QTC1" s="159"/>
      <c r="QTD1" s="159"/>
      <c r="QTE1" s="159"/>
      <c r="QTF1" s="159"/>
      <c r="QTG1" s="159"/>
      <c r="QTH1" s="159"/>
      <c r="QTI1" s="159"/>
      <c r="QTJ1" s="159"/>
      <c r="QTK1" s="159"/>
      <c r="QTL1" s="159"/>
      <c r="QTM1" s="159"/>
      <c r="QTN1" s="159"/>
      <c r="QTO1" s="159"/>
      <c r="QTP1" s="159"/>
      <c r="QTQ1" s="159"/>
      <c r="QTR1" s="159"/>
      <c r="QTS1" s="159"/>
      <c r="QTT1" s="159"/>
      <c r="QTU1" s="159"/>
      <c r="QTV1" s="159"/>
      <c r="QTW1" s="159"/>
      <c r="QTX1" s="159"/>
      <c r="QTY1" s="159"/>
      <c r="QTZ1" s="159"/>
      <c r="QUA1" s="159"/>
      <c r="QUB1" s="159"/>
      <c r="QUC1" s="159"/>
      <c r="QUD1" s="159"/>
      <c r="QUE1" s="159"/>
      <c r="QUF1" s="159"/>
      <c r="QUG1" s="159"/>
      <c r="QUH1" s="159"/>
      <c r="QUI1" s="159"/>
      <c r="QUJ1" s="159"/>
      <c r="QUK1" s="159"/>
      <c r="QUL1" s="159"/>
      <c r="QUM1" s="159"/>
      <c r="QUN1" s="159"/>
      <c r="QUO1" s="159"/>
      <c r="QUP1" s="159"/>
      <c r="QUQ1" s="159"/>
      <c r="QUR1" s="159"/>
      <c r="QUS1" s="159"/>
      <c r="QUT1" s="159"/>
      <c r="QUU1" s="159"/>
      <c r="QUV1" s="159"/>
      <c r="QUW1" s="159"/>
      <c r="QUX1" s="159"/>
      <c r="QUY1" s="159"/>
      <c r="QUZ1" s="159"/>
      <c r="QVA1" s="159"/>
      <c r="QVB1" s="159"/>
      <c r="QVC1" s="159"/>
      <c r="QVD1" s="159"/>
      <c r="QVE1" s="159"/>
      <c r="QVF1" s="159"/>
      <c r="QVG1" s="159"/>
      <c r="QVH1" s="159"/>
      <c r="QVI1" s="159"/>
      <c r="QVJ1" s="159"/>
      <c r="QVK1" s="159"/>
      <c r="QVL1" s="159"/>
      <c r="QVM1" s="159"/>
      <c r="QVN1" s="159"/>
      <c r="QVO1" s="159"/>
      <c r="QVP1" s="159"/>
      <c r="QVQ1" s="159"/>
      <c r="QVR1" s="159"/>
      <c r="QVS1" s="159"/>
      <c r="QVT1" s="159"/>
      <c r="QVU1" s="159"/>
      <c r="QVV1" s="159"/>
      <c r="QVW1" s="159"/>
      <c r="QVX1" s="159"/>
      <c r="QVY1" s="159"/>
      <c r="QVZ1" s="159"/>
      <c r="QWA1" s="159"/>
      <c r="QWB1" s="159"/>
      <c r="QWC1" s="159"/>
      <c r="QWD1" s="159"/>
      <c r="QWE1" s="159"/>
      <c r="QWF1" s="159"/>
      <c r="QWG1" s="159"/>
      <c r="QWH1" s="159"/>
      <c r="QWI1" s="159"/>
      <c r="QWJ1" s="159"/>
      <c r="QWK1" s="159"/>
      <c r="QWL1" s="159"/>
      <c r="QWM1" s="159"/>
      <c r="QWN1" s="159"/>
      <c r="QWO1" s="159"/>
      <c r="QWP1" s="159"/>
      <c r="QWQ1" s="159"/>
      <c r="QWR1" s="159"/>
      <c r="QWS1" s="159"/>
      <c r="QWT1" s="159"/>
      <c r="QWU1" s="159"/>
      <c r="QWV1" s="159"/>
      <c r="QWW1" s="159"/>
      <c r="QWX1" s="159"/>
      <c r="QWY1" s="159"/>
      <c r="QWZ1" s="159"/>
      <c r="QXA1" s="159"/>
      <c r="QXB1" s="159"/>
      <c r="QXC1" s="159"/>
      <c r="QXD1" s="159"/>
      <c r="QXE1" s="159"/>
      <c r="QXF1" s="159"/>
      <c r="QXG1" s="159"/>
      <c r="QXH1" s="159"/>
      <c r="QXI1" s="159"/>
      <c r="QXJ1" s="159"/>
      <c r="QXK1" s="159"/>
      <c r="QXL1" s="159"/>
      <c r="QXM1" s="159"/>
      <c r="QXN1" s="159"/>
      <c r="QXO1" s="159"/>
      <c r="QXP1" s="159"/>
      <c r="QXQ1" s="159"/>
      <c r="QXR1" s="159"/>
      <c r="QXS1" s="159"/>
      <c r="QXT1" s="159"/>
      <c r="QXU1" s="159"/>
      <c r="QXV1" s="159"/>
      <c r="QXW1" s="159"/>
      <c r="QXX1" s="159"/>
      <c r="QXY1" s="159"/>
      <c r="QXZ1" s="159"/>
      <c r="QYA1" s="159"/>
      <c r="QYB1" s="159"/>
      <c r="QYC1" s="159"/>
      <c r="QYD1" s="159"/>
      <c r="QYE1" s="159"/>
      <c r="QYF1" s="159"/>
      <c r="QYG1" s="159"/>
      <c r="QYH1" s="159"/>
      <c r="QYI1" s="159"/>
      <c r="QYJ1" s="159"/>
      <c r="QYK1" s="159"/>
      <c r="QYL1" s="159"/>
      <c r="QYM1" s="159"/>
      <c r="QYN1" s="159"/>
      <c r="QYO1" s="159"/>
      <c r="QYP1" s="159"/>
      <c r="QYQ1" s="159"/>
      <c r="QYR1" s="159"/>
      <c r="QYS1" s="159"/>
      <c r="QYT1" s="159"/>
      <c r="QYU1" s="159"/>
      <c r="QYV1" s="159"/>
      <c r="QYW1" s="159"/>
      <c r="QYX1" s="159"/>
      <c r="QYY1" s="159"/>
      <c r="QYZ1" s="159"/>
      <c r="QZA1" s="159"/>
      <c r="QZB1" s="159"/>
      <c r="QZC1" s="159"/>
      <c r="QZD1" s="159"/>
      <c r="QZE1" s="159"/>
      <c r="QZF1" s="159"/>
      <c r="QZG1" s="159"/>
      <c r="QZH1" s="159"/>
      <c r="QZI1" s="159"/>
      <c r="QZJ1" s="159"/>
      <c r="QZK1" s="159"/>
      <c r="QZL1" s="159"/>
      <c r="QZM1" s="159"/>
      <c r="QZN1" s="159"/>
      <c r="QZO1" s="159"/>
      <c r="QZP1" s="159"/>
      <c r="QZQ1" s="159"/>
      <c r="QZR1" s="159"/>
      <c r="QZS1" s="159"/>
      <c r="QZT1" s="159"/>
      <c r="QZU1" s="159"/>
      <c r="QZV1" s="159"/>
      <c r="QZW1" s="159"/>
      <c r="QZX1" s="159"/>
      <c r="QZY1" s="159"/>
      <c r="QZZ1" s="159"/>
      <c r="RAA1" s="159"/>
      <c r="RAB1" s="159"/>
      <c r="RAC1" s="159"/>
      <c r="RAD1" s="159"/>
      <c r="RAE1" s="159"/>
      <c r="RAF1" s="159"/>
      <c r="RAG1" s="159"/>
      <c r="RAH1" s="159"/>
      <c r="RAI1" s="159"/>
      <c r="RAJ1" s="159"/>
      <c r="RAK1" s="159"/>
      <c r="RAL1" s="159"/>
      <c r="RAM1" s="159"/>
      <c r="RAN1" s="159"/>
      <c r="RAO1" s="159"/>
      <c r="RAP1" s="159"/>
      <c r="RAQ1" s="159"/>
      <c r="RAR1" s="159"/>
      <c r="RAS1" s="159"/>
      <c r="RAT1" s="159"/>
      <c r="RAU1" s="159"/>
      <c r="RAV1" s="159"/>
      <c r="RAW1" s="159"/>
      <c r="RAX1" s="159"/>
      <c r="RAY1" s="159"/>
      <c r="RAZ1" s="159"/>
      <c r="RBA1" s="159"/>
      <c r="RBB1" s="159"/>
      <c r="RBC1" s="159"/>
      <c r="RBD1" s="159"/>
      <c r="RBE1" s="159"/>
      <c r="RBF1" s="159"/>
      <c r="RBG1" s="159"/>
      <c r="RBH1" s="159"/>
      <c r="RBI1" s="159"/>
      <c r="RBJ1" s="159"/>
      <c r="RBK1" s="159"/>
      <c r="RBL1" s="159"/>
      <c r="RBM1" s="159"/>
      <c r="RBN1" s="159"/>
      <c r="RBO1" s="159"/>
      <c r="RBP1" s="159"/>
      <c r="RBQ1" s="159"/>
      <c r="RBR1" s="159"/>
      <c r="RBS1" s="159"/>
      <c r="RBT1" s="159"/>
      <c r="RBU1" s="159"/>
      <c r="RBV1" s="159"/>
      <c r="RBW1" s="159"/>
      <c r="RBX1" s="159"/>
      <c r="RBY1" s="159"/>
      <c r="RBZ1" s="159"/>
      <c r="RCA1" s="159"/>
      <c r="RCB1" s="159"/>
      <c r="RCC1" s="159"/>
      <c r="RCD1" s="159"/>
      <c r="RCE1" s="159"/>
      <c r="RCF1" s="159"/>
      <c r="RCG1" s="159"/>
      <c r="RCH1" s="159"/>
      <c r="RCI1" s="159"/>
      <c r="RCJ1" s="159"/>
      <c r="RCK1" s="159"/>
      <c r="RCL1" s="159"/>
      <c r="RCM1" s="159"/>
      <c r="RCN1" s="159"/>
      <c r="RCO1" s="159"/>
      <c r="RCP1" s="159"/>
      <c r="RCQ1" s="159"/>
      <c r="RCR1" s="159"/>
      <c r="RCS1" s="159"/>
      <c r="RCT1" s="159"/>
      <c r="RCU1" s="159"/>
      <c r="RCV1" s="159"/>
      <c r="RCW1" s="159"/>
      <c r="RCX1" s="159"/>
      <c r="RCY1" s="159"/>
      <c r="RCZ1" s="159"/>
      <c r="RDA1" s="159"/>
      <c r="RDB1" s="159"/>
      <c r="RDC1" s="159"/>
      <c r="RDD1" s="159"/>
      <c r="RDE1" s="159"/>
      <c r="RDF1" s="159"/>
      <c r="RDG1" s="159"/>
      <c r="RDH1" s="159"/>
      <c r="RDI1" s="159"/>
      <c r="RDJ1" s="159"/>
      <c r="RDK1" s="159"/>
      <c r="RDL1" s="159"/>
      <c r="RDM1" s="159"/>
      <c r="RDN1" s="159"/>
      <c r="RDO1" s="159"/>
      <c r="RDP1" s="159"/>
      <c r="RDQ1" s="159"/>
      <c r="RDR1" s="159"/>
      <c r="RDS1" s="159"/>
      <c r="RDT1" s="159"/>
      <c r="RDU1" s="159"/>
      <c r="RDV1" s="159"/>
      <c r="RDW1" s="159"/>
      <c r="RDX1" s="159"/>
      <c r="RDY1" s="159"/>
      <c r="RDZ1" s="159"/>
      <c r="REA1" s="159"/>
      <c r="REB1" s="159"/>
      <c r="REC1" s="159"/>
      <c r="RED1" s="159"/>
      <c r="REE1" s="159"/>
      <c r="REF1" s="159"/>
      <c r="REG1" s="159"/>
      <c r="REH1" s="159"/>
      <c r="REI1" s="159"/>
      <c r="REJ1" s="159"/>
      <c r="REK1" s="159"/>
      <c r="REL1" s="159"/>
      <c r="REM1" s="159"/>
      <c r="REN1" s="159"/>
      <c r="REO1" s="159"/>
      <c r="REP1" s="159"/>
      <c r="REQ1" s="159"/>
      <c r="RER1" s="159"/>
      <c r="RES1" s="159"/>
      <c r="RET1" s="159"/>
      <c r="REU1" s="159"/>
      <c r="REV1" s="159"/>
      <c r="REW1" s="159"/>
      <c r="REX1" s="159"/>
      <c r="REY1" s="159"/>
      <c r="REZ1" s="159"/>
      <c r="RFA1" s="159"/>
      <c r="RFB1" s="159"/>
      <c r="RFC1" s="159"/>
      <c r="RFD1" s="159"/>
      <c r="RFE1" s="159"/>
      <c r="RFF1" s="159"/>
      <c r="RFG1" s="159"/>
      <c r="RFH1" s="159"/>
      <c r="RFI1" s="159"/>
      <c r="RFJ1" s="159"/>
      <c r="RFK1" s="159"/>
      <c r="RFL1" s="159"/>
      <c r="RFM1" s="159"/>
      <c r="RFN1" s="159"/>
      <c r="RFO1" s="159"/>
      <c r="RFP1" s="159"/>
      <c r="RFQ1" s="159"/>
      <c r="RFR1" s="159"/>
      <c r="RFS1" s="159"/>
      <c r="RFT1" s="159"/>
      <c r="RFU1" s="159"/>
      <c r="RFV1" s="159"/>
      <c r="RFW1" s="159"/>
      <c r="RFX1" s="159"/>
      <c r="RFY1" s="159"/>
      <c r="RFZ1" s="159"/>
      <c r="RGA1" s="159"/>
      <c r="RGB1" s="159"/>
      <c r="RGC1" s="159"/>
      <c r="RGD1" s="159"/>
      <c r="RGE1" s="159"/>
      <c r="RGF1" s="159"/>
      <c r="RGG1" s="159"/>
      <c r="RGH1" s="159"/>
      <c r="RGI1" s="159"/>
      <c r="RGJ1" s="159"/>
      <c r="RGK1" s="159"/>
      <c r="RGL1" s="159"/>
      <c r="RGM1" s="159"/>
      <c r="RGN1" s="159"/>
      <c r="RGO1" s="159"/>
      <c r="RGP1" s="159"/>
      <c r="RGQ1" s="159"/>
      <c r="RGR1" s="159"/>
      <c r="RGS1" s="159"/>
      <c r="RGT1" s="159"/>
      <c r="RGU1" s="159"/>
      <c r="RGV1" s="159"/>
      <c r="RGW1" s="159"/>
      <c r="RGX1" s="159"/>
      <c r="RGY1" s="159"/>
      <c r="RGZ1" s="159"/>
      <c r="RHA1" s="159"/>
      <c r="RHB1" s="159"/>
      <c r="RHC1" s="159"/>
      <c r="RHD1" s="159"/>
      <c r="RHE1" s="159"/>
      <c r="RHF1" s="159"/>
      <c r="RHG1" s="159"/>
      <c r="RHH1" s="159"/>
      <c r="RHI1" s="159"/>
      <c r="RHJ1" s="159"/>
      <c r="RHK1" s="159"/>
      <c r="RHL1" s="159"/>
      <c r="RHM1" s="159"/>
      <c r="RHN1" s="159"/>
      <c r="RHO1" s="159"/>
      <c r="RHP1" s="159"/>
      <c r="RHQ1" s="159"/>
      <c r="RHR1" s="159"/>
      <c r="RHS1" s="159"/>
      <c r="RHT1" s="159"/>
      <c r="RHU1" s="159"/>
      <c r="RHV1" s="159"/>
      <c r="RHW1" s="159"/>
      <c r="RHX1" s="159"/>
      <c r="RHY1" s="159"/>
      <c r="RHZ1" s="159"/>
      <c r="RIA1" s="159"/>
      <c r="RIB1" s="159"/>
      <c r="RIC1" s="159"/>
      <c r="RID1" s="159"/>
      <c r="RIE1" s="159"/>
      <c r="RIF1" s="159"/>
      <c r="RIG1" s="159"/>
      <c r="RIH1" s="159"/>
      <c r="RII1" s="159"/>
      <c r="RIJ1" s="159"/>
      <c r="RIK1" s="159"/>
      <c r="RIL1" s="159"/>
      <c r="RIM1" s="159"/>
      <c r="RIN1" s="159"/>
      <c r="RIO1" s="159"/>
      <c r="RIP1" s="159"/>
      <c r="RIQ1" s="159"/>
      <c r="RIR1" s="159"/>
      <c r="RIS1" s="159"/>
      <c r="RIT1" s="159"/>
      <c r="RIU1" s="159"/>
      <c r="RIV1" s="159"/>
      <c r="RIW1" s="159"/>
      <c r="RIX1" s="159"/>
      <c r="RIY1" s="159"/>
      <c r="RIZ1" s="159"/>
      <c r="RJA1" s="159"/>
      <c r="RJB1" s="159"/>
      <c r="RJC1" s="159"/>
      <c r="RJD1" s="159"/>
      <c r="RJE1" s="159"/>
      <c r="RJF1" s="159"/>
      <c r="RJG1" s="159"/>
      <c r="RJH1" s="159"/>
      <c r="RJI1" s="159"/>
      <c r="RJJ1" s="159"/>
      <c r="RJK1" s="159"/>
      <c r="RJL1" s="159"/>
      <c r="RJM1" s="159"/>
      <c r="RJN1" s="159"/>
      <c r="RJO1" s="159"/>
      <c r="RJP1" s="159"/>
      <c r="RJQ1" s="159"/>
      <c r="RJR1" s="159"/>
      <c r="RJS1" s="159"/>
      <c r="RJT1" s="159"/>
      <c r="RJU1" s="159"/>
      <c r="RJV1" s="159"/>
      <c r="RJW1" s="159"/>
      <c r="RJX1" s="159"/>
      <c r="RJY1" s="159"/>
      <c r="RJZ1" s="159"/>
      <c r="RKA1" s="159"/>
      <c r="RKB1" s="159"/>
      <c r="RKC1" s="159"/>
      <c r="RKD1" s="159"/>
      <c r="RKE1" s="159"/>
      <c r="RKF1" s="159"/>
      <c r="RKG1" s="159"/>
      <c r="RKH1" s="159"/>
      <c r="RKI1" s="159"/>
      <c r="RKJ1" s="159"/>
      <c r="RKK1" s="159"/>
      <c r="RKL1" s="159"/>
      <c r="RKM1" s="159"/>
      <c r="RKN1" s="159"/>
      <c r="RKO1" s="159"/>
      <c r="RKP1" s="159"/>
      <c r="RKQ1" s="159"/>
      <c r="RKR1" s="159"/>
      <c r="RKS1" s="159"/>
      <c r="RKT1" s="159"/>
      <c r="RKU1" s="159"/>
      <c r="RKV1" s="159"/>
      <c r="RKW1" s="159"/>
      <c r="RKX1" s="159"/>
      <c r="RKY1" s="159"/>
      <c r="RKZ1" s="159"/>
      <c r="RLA1" s="159"/>
      <c r="RLB1" s="159"/>
      <c r="RLC1" s="159"/>
      <c r="RLD1" s="159"/>
      <c r="RLE1" s="159"/>
      <c r="RLF1" s="159"/>
      <c r="RLG1" s="159"/>
      <c r="RLH1" s="159"/>
      <c r="RLI1" s="159"/>
      <c r="RLJ1" s="159"/>
      <c r="RLK1" s="159"/>
      <c r="RLL1" s="159"/>
      <c r="RLM1" s="159"/>
      <c r="RLN1" s="159"/>
      <c r="RLO1" s="159"/>
      <c r="RLP1" s="159"/>
      <c r="RLQ1" s="159"/>
      <c r="RLR1" s="159"/>
      <c r="RLS1" s="159"/>
      <c r="RLT1" s="159"/>
      <c r="RLU1" s="159"/>
      <c r="RLV1" s="159"/>
      <c r="RLW1" s="159"/>
      <c r="RLX1" s="159"/>
      <c r="RLY1" s="159"/>
      <c r="RLZ1" s="159"/>
      <c r="RMA1" s="159"/>
      <c r="RMB1" s="159"/>
      <c r="RMC1" s="159"/>
      <c r="RMD1" s="159"/>
      <c r="RME1" s="159"/>
      <c r="RMF1" s="159"/>
      <c r="RMG1" s="159"/>
      <c r="RMH1" s="159"/>
      <c r="RMI1" s="159"/>
      <c r="RMJ1" s="159"/>
      <c r="RMK1" s="159"/>
      <c r="RML1" s="159"/>
      <c r="RMM1" s="159"/>
      <c r="RMN1" s="159"/>
      <c r="RMO1" s="159"/>
      <c r="RMP1" s="159"/>
      <c r="RMQ1" s="159"/>
      <c r="RMR1" s="159"/>
      <c r="RMS1" s="159"/>
      <c r="RMT1" s="159"/>
      <c r="RMU1" s="159"/>
      <c r="RMV1" s="159"/>
      <c r="RMW1" s="159"/>
      <c r="RMX1" s="159"/>
      <c r="RMY1" s="159"/>
      <c r="RMZ1" s="159"/>
      <c r="RNA1" s="159"/>
      <c r="RNB1" s="159"/>
      <c r="RNC1" s="159"/>
      <c r="RND1" s="159"/>
      <c r="RNE1" s="159"/>
      <c r="RNF1" s="159"/>
      <c r="RNG1" s="159"/>
      <c r="RNH1" s="159"/>
      <c r="RNI1" s="159"/>
      <c r="RNJ1" s="159"/>
      <c r="RNK1" s="159"/>
      <c r="RNL1" s="159"/>
      <c r="RNM1" s="159"/>
      <c r="RNN1" s="159"/>
      <c r="RNO1" s="159"/>
      <c r="RNP1" s="159"/>
      <c r="RNQ1" s="159"/>
      <c r="RNR1" s="159"/>
      <c r="RNS1" s="159"/>
      <c r="RNT1" s="159"/>
      <c r="RNU1" s="159"/>
      <c r="RNV1" s="159"/>
      <c r="RNW1" s="159"/>
      <c r="RNX1" s="159"/>
      <c r="RNY1" s="159"/>
      <c r="RNZ1" s="159"/>
      <c r="ROA1" s="159"/>
      <c r="ROB1" s="159"/>
      <c r="ROC1" s="159"/>
      <c r="ROD1" s="159"/>
      <c r="ROE1" s="159"/>
      <c r="ROF1" s="159"/>
      <c r="ROG1" s="159"/>
      <c r="ROH1" s="159"/>
      <c r="ROI1" s="159"/>
      <c r="ROJ1" s="159"/>
      <c r="ROK1" s="159"/>
      <c r="ROL1" s="159"/>
      <c r="ROM1" s="159"/>
      <c r="RON1" s="159"/>
      <c r="ROO1" s="159"/>
      <c r="ROP1" s="159"/>
      <c r="ROQ1" s="159"/>
      <c r="ROR1" s="159"/>
      <c r="ROS1" s="159"/>
      <c r="ROT1" s="159"/>
      <c r="ROU1" s="159"/>
      <c r="ROV1" s="159"/>
      <c r="ROW1" s="159"/>
      <c r="ROX1" s="159"/>
      <c r="ROY1" s="159"/>
      <c r="ROZ1" s="159"/>
      <c r="RPA1" s="159"/>
      <c r="RPB1" s="159"/>
      <c r="RPC1" s="159"/>
      <c r="RPD1" s="159"/>
      <c r="RPE1" s="159"/>
      <c r="RPF1" s="159"/>
      <c r="RPG1" s="159"/>
      <c r="RPH1" s="159"/>
      <c r="RPI1" s="159"/>
      <c r="RPJ1" s="159"/>
      <c r="RPK1" s="159"/>
      <c r="RPL1" s="159"/>
      <c r="RPM1" s="159"/>
      <c r="RPN1" s="159"/>
      <c r="RPO1" s="159"/>
      <c r="RPP1" s="159"/>
      <c r="RPQ1" s="159"/>
      <c r="RPR1" s="159"/>
      <c r="RPS1" s="159"/>
      <c r="RPT1" s="159"/>
      <c r="RPU1" s="159"/>
      <c r="RPV1" s="159"/>
      <c r="RPW1" s="159"/>
      <c r="RPX1" s="159"/>
      <c r="RPY1" s="159"/>
      <c r="RPZ1" s="159"/>
      <c r="RQA1" s="159"/>
      <c r="RQB1" s="159"/>
      <c r="RQC1" s="159"/>
      <c r="RQD1" s="159"/>
      <c r="RQE1" s="159"/>
      <c r="RQF1" s="159"/>
      <c r="RQG1" s="159"/>
      <c r="RQH1" s="159"/>
      <c r="RQI1" s="159"/>
      <c r="RQJ1" s="159"/>
      <c r="RQK1" s="159"/>
      <c r="RQL1" s="159"/>
      <c r="RQM1" s="159"/>
      <c r="RQN1" s="159"/>
      <c r="RQO1" s="159"/>
      <c r="RQP1" s="159"/>
      <c r="RQQ1" s="159"/>
      <c r="RQR1" s="159"/>
      <c r="RQS1" s="159"/>
      <c r="RQT1" s="159"/>
      <c r="RQU1" s="159"/>
      <c r="RQV1" s="159"/>
      <c r="RQW1" s="159"/>
      <c r="RQX1" s="159"/>
      <c r="RQY1" s="159"/>
      <c r="RQZ1" s="159"/>
      <c r="RRA1" s="159"/>
      <c r="RRB1" s="159"/>
      <c r="RRC1" s="159"/>
      <c r="RRD1" s="159"/>
      <c r="RRE1" s="159"/>
      <c r="RRF1" s="159"/>
      <c r="RRG1" s="159"/>
      <c r="RRH1" s="159"/>
      <c r="RRI1" s="159"/>
      <c r="RRJ1" s="159"/>
      <c r="RRK1" s="159"/>
      <c r="RRL1" s="159"/>
      <c r="RRM1" s="159"/>
      <c r="RRN1" s="159"/>
      <c r="RRO1" s="159"/>
      <c r="RRP1" s="159"/>
      <c r="RRQ1" s="159"/>
      <c r="RRR1" s="159"/>
      <c r="RRS1" s="159"/>
      <c r="RRT1" s="159"/>
      <c r="RRU1" s="159"/>
      <c r="RRV1" s="159"/>
      <c r="RRW1" s="159"/>
      <c r="RRX1" s="159"/>
      <c r="RRY1" s="159"/>
      <c r="RRZ1" s="159"/>
      <c r="RSA1" s="159"/>
      <c r="RSB1" s="159"/>
      <c r="RSC1" s="159"/>
      <c r="RSD1" s="159"/>
      <c r="RSE1" s="159"/>
      <c r="RSF1" s="159"/>
      <c r="RSG1" s="159"/>
      <c r="RSH1" s="159"/>
      <c r="RSI1" s="159"/>
      <c r="RSJ1" s="159"/>
      <c r="RSK1" s="159"/>
      <c r="RSL1" s="159"/>
      <c r="RSM1" s="159"/>
      <c r="RSN1" s="159"/>
      <c r="RSO1" s="159"/>
      <c r="RSP1" s="159"/>
      <c r="RSQ1" s="159"/>
      <c r="RSR1" s="159"/>
      <c r="RSS1" s="159"/>
      <c r="RST1" s="159"/>
      <c r="RSU1" s="159"/>
      <c r="RSV1" s="159"/>
      <c r="RSW1" s="159"/>
      <c r="RSX1" s="159"/>
      <c r="RSY1" s="159"/>
      <c r="RSZ1" s="159"/>
      <c r="RTA1" s="159"/>
      <c r="RTB1" s="159"/>
      <c r="RTC1" s="159"/>
      <c r="RTD1" s="159"/>
      <c r="RTE1" s="159"/>
      <c r="RTF1" s="159"/>
      <c r="RTG1" s="159"/>
      <c r="RTH1" s="159"/>
      <c r="RTI1" s="159"/>
      <c r="RTJ1" s="159"/>
      <c r="RTK1" s="159"/>
      <c r="RTL1" s="159"/>
      <c r="RTM1" s="159"/>
      <c r="RTN1" s="159"/>
      <c r="RTO1" s="159"/>
      <c r="RTP1" s="159"/>
      <c r="RTQ1" s="159"/>
      <c r="RTR1" s="159"/>
      <c r="RTS1" s="159"/>
      <c r="RTT1" s="159"/>
      <c r="RTU1" s="159"/>
      <c r="RTV1" s="159"/>
      <c r="RTW1" s="159"/>
      <c r="RTX1" s="159"/>
      <c r="RTY1" s="159"/>
      <c r="RTZ1" s="159"/>
      <c r="RUA1" s="159"/>
      <c r="RUB1" s="159"/>
      <c r="RUC1" s="159"/>
      <c r="RUD1" s="159"/>
      <c r="RUE1" s="159"/>
      <c r="RUF1" s="159"/>
      <c r="RUG1" s="159"/>
      <c r="RUH1" s="159"/>
      <c r="RUI1" s="159"/>
      <c r="RUJ1" s="159"/>
      <c r="RUK1" s="159"/>
      <c r="RUL1" s="159"/>
      <c r="RUM1" s="159"/>
      <c r="RUN1" s="159"/>
      <c r="RUO1" s="159"/>
      <c r="RUP1" s="159"/>
      <c r="RUQ1" s="159"/>
      <c r="RUR1" s="159"/>
      <c r="RUS1" s="159"/>
      <c r="RUT1" s="159"/>
      <c r="RUU1" s="159"/>
      <c r="RUV1" s="159"/>
      <c r="RUW1" s="159"/>
      <c r="RUX1" s="159"/>
      <c r="RUY1" s="159"/>
      <c r="RUZ1" s="159"/>
      <c r="RVA1" s="159"/>
      <c r="RVB1" s="159"/>
      <c r="RVC1" s="159"/>
      <c r="RVD1" s="159"/>
      <c r="RVE1" s="159"/>
      <c r="RVF1" s="159"/>
      <c r="RVG1" s="159"/>
      <c r="RVH1" s="159"/>
      <c r="RVI1" s="159"/>
      <c r="RVJ1" s="159"/>
      <c r="RVK1" s="159"/>
      <c r="RVL1" s="159"/>
      <c r="RVM1" s="159"/>
      <c r="RVN1" s="159"/>
      <c r="RVO1" s="159"/>
      <c r="RVP1" s="159"/>
      <c r="RVQ1" s="159"/>
      <c r="RVR1" s="159"/>
      <c r="RVS1" s="159"/>
      <c r="RVT1" s="159"/>
      <c r="RVU1" s="159"/>
      <c r="RVV1" s="159"/>
      <c r="RVW1" s="159"/>
      <c r="RVX1" s="159"/>
      <c r="RVY1" s="159"/>
      <c r="RVZ1" s="159"/>
      <c r="RWA1" s="159"/>
      <c r="RWB1" s="159"/>
      <c r="RWC1" s="159"/>
      <c r="RWD1" s="159"/>
      <c r="RWE1" s="159"/>
      <c r="RWF1" s="159"/>
      <c r="RWG1" s="159"/>
      <c r="RWH1" s="159"/>
      <c r="RWI1" s="159"/>
      <c r="RWJ1" s="159"/>
      <c r="RWK1" s="159"/>
      <c r="RWL1" s="159"/>
      <c r="RWM1" s="159"/>
      <c r="RWN1" s="159"/>
      <c r="RWO1" s="159"/>
      <c r="RWP1" s="159"/>
      <c r="RWQ1" s="159"/>
      <c r="RWR1" s="159"/>
      <c r="RWS1" s="159"/>
      <c r="RWT1" s="159"/>
      <c r="RWU1" s="159"/>
      <c r="RWV1" s="159"/>
      <c r="RWW1" s="159"/>
      <c r="RWX1" s="159"/>
      <c r="RWY1" s="159"/>
      <c r="RWZ1" s="159"/>
      <c r="RXA1" s="159"/>
      <c r="RXB1" s="159"/>
      <c r="RXC1" s="159"/>
      <c r="RXD1" s="159"/>
      <c r="RXE1" s="159"/>
      <c r="RXF1" s="159"/>
      <c r="RXG1" s="159"/>
      <c r="RXH1" s="159"/>
      <c r="RXI1" s="159"/>
      <c r="RXJ1" s="159"/>
      <c r="RXK1" s="159"/>
      <c r="RXL1" s="159"/>
      <c r="RXM1" s="159"/>
      <c r="RXN1" s="159"/>
      <c r="RXO1" s="159"/>
      <c r="RXP1" s="159"/>
      <c r="RXQ1" s="159"/>
      <c r="RXR1" s="159"/>
      <c r="RXS1" s="159"/>
      <c r="RXT1" s="159"/>
      <c r="RXU1" s="159"/>
      <c r="RXV1" s="159"/>
      <c r="RXW1" s="159"/>
      <c r="RXX1" s="159"/>
      <c r="RXY1" s="159"/>
      <c r="RXZ1" s="159"/>
      <c r="RYA1" s="159"/>
      <c r="RYB1" s="159"/>
      <c r="RYC1" s="159"/>
      <c r="RYD1" s="159"/>
      <c r="RYE1" s="159"/>
      <c r="RYF1" s="159"/>
      <c r="RYG1" s="159"/>
      <c r="RYH1" s="159"/>
      <c r="RYI1" s="159"/>
      <c r="RYJ1" s="159"/>
      <c r="RYK1" s="159"/>
      <c r="RYL1" s="159"/>
      <c r="RYM1" s="159"/>
      <c r="RYN1" s="159"/>
      <c r="RYO1" s="159"/>
      <c r="RYP1" s="159"/>
      <c r="RYQ1" s="159"/>
      <c r="RYR1" s="159"/>
      <c r="RYS1" s="159"/>
      <c r="RYT1" s="159"/>
      <c r="RYU1" s="159"/>
      <c r="RYV1" s="159"/>
      <c r="RYW1" s="159"/>
      <c r="RYX1" s="159"/>
      <c r="RYY1" s="159"/>
      <c r="RYZ1" s="159"/>
      <c r="RZA1" s="159"/>
      <c r="RZB1" s="159"/>
      <c r="RZC1" s="159"/>
      <c r="RZD1" s="159"/>
      <c r="RZE1" s="159"/>
      <c r="RZF1" s="159"/>
      <c r="RZG1" s="159"/>
      <c r="RZH1" s="159"/>
      <c r="RZI1" s="159"/>
      <c r="RZJ1" s="159"/>
      <c r="RZK1" s="159"/>
      <c r="RZL1" s="159"/>
      <c r="RZM1" s="159"/>
      <c r="RZN1" s="159"/>
      <c r="RZO1" s="159"/>
      <c r="RZP1" s="159"/>
      <c r="RZQ1" s="159"/>
      <c r="RZR1" s="159"/>
      <c r="RZS1" s="159"/>
      <c r="RZT1" s="159"/>
      <c r="RZU1" s="159"/>
      <c r="RZV1" s="159"/>
      <c r="RZW1" s="159"/>
      <c r="RZX1" s="159"/>
      <c r="RZY1" s="159"/>
      <c r="RZZ1" s="159"/>
      <c r="SAA1" s="159"/>
      <c r="SAB1" s="159"/>
      <c r="SAC1" s="159"/>
      <c r="SAD1" s="159"/>
      <c r="SAE1" s="159"/>
      <c r="SAF1" s="159"/>
      <c r="SAG1" s="159"/>
      <c r="SAH1" s="159"/>
      <c r="SAI1" s="159"/>
      <c r="SAJ1" s="159"/>
      <c r="SAK1" s="159"/>
      <c r="SAL1" s="159"/>
      <c r="SAM1" s="159"/>
      <c r="SAN1" s="159"/>
      <c r="SAO1" s="159"/>
      <c r="SAP1" s="159"/>
      <c r="SAQ1" s="159"/>
      <c r="SAR1" s="159"/>
      <c r="SAS1" s="159"/>
      <c r="SAT1" s="159"/>
      <c r="SAU1" s="159"/>
      <c r="SAV1" s="159"/>
      <c r="SAW1" s="159"/>
      <c r="SAX1" s="159"/>
      <c r="SAY1" s="159"/>
      <c r="SAZ1" s="159"/>
      <c r="SBA1" s="159"/>
      <c r="SBB1" s="159"/>
      <c r="SBC1" s="159"/>
      <c r="SBD1" s="159"/>
      <c r="SBE1" s="159"/>
      <c r="SBF1" s="159"/>
      <c r="SBG1" s="159"/>
      <c r="SBH1" s="159"/>
      <c r="SBI1" s="159"/>
      <c r="SBJ1" s="159"/>
      <c r="SBK1" s="159"/>
      <c r="SBL1" s="159"/>
      <c r="SBM1" s="159"/>
      <c r="SBN1" s="159"/>
      <c r="SBO1" s="159"/>
      <c r="SBP1" s="159"/>
      <c r="SBQ1" s="159"/>
      <c r="SBR1" s="159"/>
      <c r="SBS1" s="159"/>
      <c r="SBT1" s="159"/>
      <c r="SBU1" s="159"/>
      <c r="SBV1" s="159"/>
      <c r="SBW1" s="159"/>
      <c r="SBX1" s="159"/>
      <c r="SBY1" s="159"/>
      <c r="SBZ1" s="159"/>
      <c r="SCA1" s="159"/>
      <c r="SCB1" s="159"/>
      <c r="SCC1" s="159"/>
      <c r="SCD1" s="159"/>
      <c r="SCE1" s="159"/>
      <c r="SCF1" s="159"/>
      <c r="SCG1" s="159"/>
      <c r="SCH1" s="159"/>
      <c r="SCI1" s="159"/>
      <c r="SCJ1" s="159"/>
      <c r="SCK1" s="159"/>
      <c r="SCL1" s="159"/>
      <c r="SCM1" s="159"/>
      <c r="SCN1" s="159"/>
      <c r="SCO1" s="159"/>
      <c r="SCP1" s="159"/>
      <c r="SCQ1" s="159"/>
      <c r="SCR1" s="159"/>
      <c r="SCS1" s="159"/>
      <c r="SCT1" s="159"/>
      <c r="SCU1" s="159"/>
      <c r="SCV1" s="159"/>
      <c r="SCW1" s="159"/>
      <c r="SCX1" s="159"/>
      <c r="SCY1" s="159"/>
      <c r="SCZ1" s="159"/>
      <c r="SDA1" s="159"/>
      <c r="SDB1" s="159"/>
      <c r="SDC1" s="159"/>
      <c r="SDD1" s="159"/>
      <c r="SDE1" s="159"/>
      <c r="SDF1" s="159"/>
      <c r="SDG1" s="159"/>
      <c r="SDH1" s="159"/>
      <c r="SDI1" s="159"/>
      <c r="SDJ1" s="159"/>
      <c r="SDK1" s="159"/>
      <c r="SDL1" s="159"/>
      <c r="SDM1" s="159"/>
      <c r="SDN1" s="159"/>
      <c r="SDO1" s="159"/>
      <c r="SDP1" s="159"/>
      <c r="SDQ1" s="159"/>
      <c r="SDR1" s="159"/>
      <c r="SDS1" s="159"/>
      <c r="SDT1" s="159"/>
      <c r="SDU1" s="159"/>
      <c r="SDV1" s="159"/>
      <c r="SDW1" s="159"/>
      <c r="SDX1" s="159"/>
      <c r="SDY1" s="159"/>
      <c r="SDZ1" s="159"/>
      <c r="SEA1" s="159"/>
      <c r="SEB1" s="159"/>
      <c r="SEC1" s="159"/>
      <c r="SED1" s="159"/>
      <c r="SEE1" s="159"/>
      <c r="SEF1" s="159"/>
      <c r="SEG1" s="159"/>
      <c r="SEH1" s="159"/>
      <c r="SEI1" s="159"/>
      <c r="SEJ1" s="159"/>
      <c r="SEK1" s="159"/>
      <c r="SEL1" s="159"/>
      <c r="SEM1" s="159"/>
      <c r="SEN1" s="159"/>
      <c r="SEO1" s="159"/>
      <c r="SEP1" s="159"/>
      <c r="SEQ1" s="159"/>
      <c r="SER1" s="159"/>
      <c r="SES1" s="159"/>
      <c r="SET1" s="159"/>
      <c r="SEU1" s="159"/>
      <c r="SEV1" s="159"/>
      <c r="SEW1" s="159"/>
      <c r="SEX1" s="159"/>
      <c r="SEY1" s="159"/>
      <c r="SEZ1" s="159"/>
      <c r="SFA1" s="159"/>
      <c r="SFB1" s="159"/>
      <c r="SFC1" s="159"/>
      <c r="SFD1" s="159"/>
      <c r="SFE1" s="159"/>
      <c r="SFF1" s="159"/>
      <c r="SFG1" s="159"/>
      <c r="SFH1" s="159"/>
      <c r="SFI1" s="159"/>
      <c r="SFJ1" s="159"/>
      <c r="SFK1" s="159"/>
      <c r="SFL1" s="159"/>
      <c r="SFM1" s="159"/>
      <c r="SFN1" s="159"/>
      <c r="SFO1" s="159"/>
      <c r="SFP1" s="159"/>
      <c r="SFQ1" s="159"/>
      <c r="SFR1" s="159"/>
      <c r="SFS1" s="159"/>
      <c r="SFT1" s="159"/>
      <c r="SFU1" s="159"/>
      <c r="SFV1" s="159"/>
      <c r="SFW1" s="159"/>
      <c r="SFX1" s="159"/>
      <c r="SFY1" s="159"/>
      <c r="SFZ1" s="159"/>
      <c r="SGA1" s="159"/>
      <c r="SGB1" s="159"/>
      <c r="SGC1" s="159"/>
      <c r="SGD1" s="159"/>
      <c r="SGE1" s="159"/>
      <c r="SGF1" s="159"/>
      <c r="SGG1" s="159"/>
      <c r="SGH1" s="159"/>
      <c r="SGI1" s="159"/>
      <c r="SGJ1" s="159"/>
      <c r="SGK1" s="159"/>
      <c r="SGL1" s="159"/>
      <c r="SGM1" s="159"/>
      <c r="SGN1" s="159"/>
      <c r="SGO1" s="159"/>
      <c r="SGP1" s="159"/>
      <c r="SGQ1" s="159"/>
      <c r="SGR1" s="159"/>
      <c r="SGS1" s="159"/>
      <c r="SGT1" s="159"/>
      <c r="SGU1" s="159"/>
      <c r="SGV1" s="159"/>
      <c r="SGW1" s="159"/>
      <c r="SGX1" s="159"/>
      <c r="SGY1" s="159"/>
      <c r="SGZ1" s="159"/>
      <c r="SHA1" s="159"/>
      <c r="SHB1" s="159"/>
      <c r="SHC1" s="159"/>
      <c r="SHD1" s="159"/>
      <c r="SHE1" s="159"/>
      <c r="SHF1" s="159"/>
      <c r="SHG1" s="159"/>
      <c r="SHH1" s="159"/>
      <c r="SHI1" s="159"/>
      <c r="SHJ1" s="159"/>
      <c r="SHK1" s="159"/>
      <c r="SHL1" s="159"/>
      <c r="SHM1" s="159"/>
      <c r="SHN1" s="159"/>
      <c r="SHO1" s="159"/>
      <c r="SHP1" s="159"/>
      <c r="SHQ1" s="159"/>
      <c r="SHR1" s="159"/>
      <c r="SHS1" s="159"/>
      <c r="SHT1" s="159"/>
      <c r="SHU1" s="159"/>
      <c r="SHV1" s="159"/>
      <c r="SHW1" s="159"/>
      <c r="SHX1" s="159"/>
      <c r="SHY1" s="159"/>
      <c r="SHZ1" s="159"/>
      <c r="SIA1" s="159"/>
      <c r="SIB1" s="159"/>
      <c r="SIC1" s="159"/>
      <c r="SID1" s="159"/>
      <c r="SIE1" s="159"/>
      <c r="SIF1" s="159"/>
      <c r="SIG1" s="159"/>
      <c r="SIH1" s="159"/>
      <c r="SII1" s="159"/>
      <c r="SIJ1" s="159"/>
      <c r="SIK1" s="159"/>
      <c r="SIL1" s="159"/>
      <c r="SIM1" s="159"/>
      <c r="SIN1" s="159"/>
      <c r="SIO1" s="159"/>
      <c r="SIP1" s="159"/>
      <c r="SIQ1" s="159"/>
      <c r="SIR1" s="159"/>
      <c r="SIS1" s="159"/>
      <c r="SIT1" s="159"/>
      <c r="SIU1" s="159"/>
      <c r="SIV1" s="159"/>
      <c r="SIW1" s="159"/>
      <c r="SIX1" s="159"/>
      <c r="SIY1" s="159"/>
      <c r="SIZ1" s="159"/>
      <c r="SJA1" s="159"/>
      <c r="SJB1" s="159"/>
      <c r="SJC1" s="159"/>
      <c r="SJD1" s="159"/>
      <c r="SJE1" s="159"/>
      <c r="SJF1" s="159"/>
      <c r="SJG1" s="159"/>
      <c r="SJH1" s="159"/>
      <c r="SJI1" s="159"/>
      <c r="SJJ1" s="159"/>
      <c r="SJK1" s="159"/>
      <c r="SJL1" s="159"/>
      <c r="SJM1" s="159"/>
      <c r="SJN1" s="159"/>
      <c r="SJO1" s="159"/>
      <c r="SJP1" s="159"/>
      <c r="SJQ1" s="159"/>
      <c r="SJR1" s="159"/>
      <c r="SJS1" s="159"/>
      <c r="SJT1" s="159"/>
      <c r="SJU1" s="159"/>
      <c r="SJV1" s="159"/>
      <c r="SJW1" s="159"/>
      <c r="SJX1" s="159"/>
      <c r="SJY1" s="159"/>
      <c r="SJZ1" s="159"/>
      <c r="SKA1" s="159"/>
      <c r="SKB1" s="159"/>
      <c r="SKC1" s="159"/>
      <c r="SKD1" s="159"/>
      <c r="SKE1" s="159"/>
      <c r="SKF1" s="159"/>
      <c r="SKG1" s="159"/>
      <c r="SKH1" s="159"/>
      <c r="SKI1" s="159"/>
      <c r="SKJ1" s="159"/>
      <c r="SKK1" s="159"/>
      <c r="SKL1" s="159"/>
      <c r="SKM1" s="159"/>
      <c r="SKN1" s="159"/>
      <c r="SKO1" s="159"/>
      <c r="SKP1" s="159"/>
      <c r="SKQ1" s="159"/>
      <c r="SKR1" s="159"/>
      <c r="SKS1" s="159"/>
      <c r="SKT1" s="159"/>
      <c r="SKU1" s="159"/>
      <c r="SKV1" s="159"/>
      <c r="SKW1" s="159"/>
      <c r="SKX1" s="159"/>
      <c r="SKY1" s="159"/>
      <c r="SKZ1" s="159"/>
      <c r="SLA1" s="159"/>
      <c r="SLB1" s="159"/>
      <c r="SLC1" s="159"/>
      <c r="SLD1" s="159"/>
      <c r="SLE1" s="159"/>
      <c r="SLF1" s="159"/>
      <c r="SLG1" s="159"/>
      <c r="SLH1" s="159"/>
      <c r="SLI1" s="159"/>
      <c r="SLJ1" s="159"/>
      <c r="SLK1" s="159"/>
      <c r="SLL1" s="159"/>
      <c r="SLM1" s="159"/>
      <c r="SLN1" s="159"/>
      <c r="SLO1" s="159"/>
      <c r="SLP1" s="159"/>
      <c r="SLQ1" s="159"/>
      <c r="SLR1" s="159"/>
      <c r="SLS1" s="159"/>
      <c r="SLT1" s="159"/>
      <c r="SLU1" s="159"/>
      <c r="SLV1" s="159"/>
      <c r="SLW1" s="159"/>
      <c r="SLX1" s="159"/>
      <c r="SLY1" s="159"/>
      <c r="SLZ1" s="159"/>
      <c r="SMA1" s="159"/>
      <c r="SMB1" s="159"/>
      <c r="SMC1" s="159"/>
      <c r="SMD1" s="159"/>
      <c r="SME1" s="159"/>
      <c r="SMF1" s="159"/>
      <c r="SMG1" s="159"/>
      <c r="SMH1" s="159"/>
      <c r="SMI1" s="159"/>
      <c r="SMJ1" s="159"/>
      <c r="SMK1" s="159"/>
      <c r="SML1" s="159"/>
      <c r="SMM1" s="159"/>
      <c r="SMN1" s="159"/>
      <c r="SMO1" s="159"/>
      <c r="SMP1" s="159"/>
      <c r="SMQ1" s="159"/>
      <c r="SMR1" s="159"/>
      <c r="SMS1" s="159"/>
      <c r="SMT1" s="159"/>
      <c r="SMU1" s="159"/>
      <c r="SMV1" s="159"/>
      <c r="SMW1" s="159"/>
      <c r="SMX1" s="159"/>
      <c r="SMY1" s="159"/>
      <c r="SMZ1" s="159"/>
      <c r="SNA1" s="159"/>
      <c r="SNB1" s="159"/>
      <c r="SNC1" s="159"/>
      <c r="SND1" s="159"/>
      <c r="SNE1" s="159"/>
      <c r="SNF1" s="159"/>
      <c r="SNG1" s="159"/>
      <c r="SNH1" s="159"/>
      <c r="SNI1" s="159"/>
      <c r="SNJ1" s="159"/>
      <c r="SNK1" s="159"/>
      <c r="SNL1" s="159"/>
      <c r="SNM1" s="159"/>
      <c r="SNN1" s="159"/>
      <c r="SNO1" s="159"/>
      <c r="SNP1" s="159"/>
      <c r="SNQ1" s="159"/>
      <c r="SNR1" s="159"/>
      <c r="SNS1" s="159"/>
      <c r="SNT1" s="159"/>
      <c r="SNU1" s="159"/>
      <c r="SNV1" s="159"/>
      <c r="SNW1" s="159"/>
      <c r="SNX1" s="159"/>
      <c r="SNY1" s="159"/>
      <c r="SNZ1" s="159"/>
      <c r="SOA1" s="159"/>
      <c r="SOB1" s="159"/>
      <c r="SOC1" s="159"/>
      <c r="SOD1" s="159"/>
      <c r="SOE1" s="159"/>
      <c r="SOF1" s="159"/>
      <c r="SOG1" s="159"/>
      <c r="SOH1" s="159"/>
      <c r="SOI1" s="159"/>
      <c r="SOJ1" s="159"/>
      <c r="SOK1" s="159"/>
      <c r="SOL1" s="159"/>
      <c r="SOM1" s="159"/>
      <c r="SON1" s="159"/>
      <c r="SOO1" s="159"/>
      <c r="SOP1" s="159"/>
      <c r="SOQ1" s="159"/>
      <c r="SOR1" s="159"/>
      <c r="SOS1" s="159"/>
      <c r="SOT1" s="159"/>
      <c r="SOU1" s="159"/>
      <c r="SOV1" s="159"/>
      <c r="SOW1" s="159"/>
      <c r="SOX1" s="159"/>
      <c r="SOY1" s="159"/>
      <c r="SOZ1" s="159"/>
      <c r="SPA1" s="159"/>
      <c r="SPB1" s="159"/>
      <c r="SPC1" s="159"/>
      <c r="SPD1" s="159"/>
      <c r="SPE1" s="159"/>
      <c r="SPF1" s="159"/>
      <c r="SPG1" s="159"/>
      <c r="SPH1" s="159"/>
      <c r="SPI1" s="159"/>
      <c r="SPJ1" s="159"/>
      <c r="SPK1" s="159"/>
      <c r="SPL1" s="159"/>
      <c r="SPM1" s="159"/>
      <c r="SPN1" s="159"/>
      <c r="SPO1" s="159"/>
      <c r="SPP1" s="159"/>
      <c r="SPQ1" s="159"/>
      <c r="SPR1" s="159"/>
      <c r="SPS1" s="159"/>
      <c r="SPT1" s="159"/>
      <c r="SPU1" s="159"/>
      <c r="SPV1" s="159"/>
      <c r="SPW1" s="159"/>
      <c r="SPX1" s="159"/>
      <c r="SPY1" s="159"/>
      <c r="SPZ1" s="159"/>
      <c r="SQA1" s="159"/>
      <c r="SQB1" s="159"/>
      <c r="SQC1" s="159"/>
      <c r="SQD1" s="159"/>
      <c r="SQE1" s="159"/>
      <c r="SQF1" s="159"/>
      <c r="SQG1" s="159"/>
      <c r="SQH1" s="159"/>
      <c r="SQI1" s="159"/>
      <c r="SQJ1" s="159"/>
      <c r="SQK1" s="159"/>
      <c r="SQL1" s="159"/>
      <c r="SQM1" s="159"/>
      <c r="SQN1" s="159"/>
      <c r="SQO1" s="159"/>
      <c r="SQP1" s="159"/>
      <c r="SQQ1" s="159"/>
      <c r="SQR1" s="159"/>
      <c r="SQS1" s="159"/>
      <c r="SQT1" s="159"/>
      <c r="SQU1" s="159"/>
      <c r="SQV1" s="159"/>
      <c r="SQW1" s="159"/>
      <c r="SQX1" s="159"/>
      <c r="SQY1" s="159"/>
      <c r="SQZ1" s="159"/>
      <c r="SRA1" s="159"/>
      <c r="SRB1" s="159"/>
      <c r="SRC1" s="159"/>
      <c r="SRD1" s="159"/>
      <c r="SRE1" s="159"/>
      <c r="SRF1" s="159"/>
      <c r="SRG1" s="159"/>
      <c r="SRH1" s="159"/>
      <c r="SRI1" s="159"/>
      <c r="SRJ1" s="159"/>
      <c r="SRK1" s="159"/>
      <c r="SRL1" s="159"/>
      <c r="SRM1" s="159"/>
      <c r="SRN1" s="159"/>
      <c r="SRO1" s="159"/>
      <c r="SRP1" s="159"/>
      <c r="SRQ1" s="159"/>
      <c r="SRR1" s="159"/>
      <c r="SRS1" s="159"/>
      <c r="SRT1" s="159"/>
      <c r="SRU1" s="159"/>
      <c r="SRV1" s="159"/>
      <c r="SRW1" s="159"/>
      <c r="SRX1" s="159"/>
      <c r="SRY1" s="159"/>
      <c r="SRZ1" s="159"/>
      <c r="SSA1" s="159"/>
      <c r="SSB1" s="159"/>
      <c r="SSC1" s="159"/>
      <c r="SSD1" s="159"/>
      <c r="SSE1" s="159"/>
      <c r="SSF1" s="159"/>
      <c r="SSG1" s="159"/>
      <c r="SSH1" s="159"/>
      <c r="SSI1" s="159"/>
      <c r="SSJ1" s="159"/>
      <c r="SSK1" s="159"/>
      <c r="SSL1" s="159"/>
      <c r="SSM1" s="159"/>
      <c r="SSN1" s="159"/>
      <c r="SSO1" s="159"/>
      <c r="SSP1" s="159"/>
      <c r="SSQ1" s="159"/>
      <c r="SSR1" s="159"/>
      <c r="SSS1" s="159"/>
      <c r="SST1" s="159"/>
      <c r="SSU1" s="159"/>
      <c r="SSV1" s="159"/>
      <c r="SSW1" s="159"/>
      <c r="SSX1" s="159"/>
      <c r="SSY1" s="159"/>
      <c r="SSZ1" s="159"/>
      <c r="STA1" s="159"/>
      <c r="STB1" s="159"/>
      <c r="STC1" s="159"/>
      <c r="STD1" s="159"/>
      <c r="STE1" s="159"/>
      <c r="STF1" s="159"/>
      <c r="STG1" s="159"/>
      <c r="STH1" s="159"/>
      <c r="STI1" s="159"/>
      <c r="STJ1" s="159"/>
      <c r="STK1" s="159"/>
      <c r="STL1" s="159"/>
      <c r="STM1" s="159"/>
      <c r="STN1" s="159"/>
      <c r="STO1" s="159"/>
      <c r="STP1" s="159"/>
      <c r="STQ1" s="159"/>
      <c r="STR1" s="159"/>
      <c r="STS1" s="159"/>
      <c r="STT1" s="159"/>
      <c r="STU1" s="159"/>
      <c r="STV1" s="159"/>
      <c r="STW1" s="159"/>
      <c r="STX1" s="159"/>
      <c r="STY1" s="159"/>
      <c r="STZ1" s="159"/>
      <c r="SUA1" s="159"/>
      <c r="SUB1" s="159"/>
      <c r="SUC1" s="159"/>
      <c r="SUD1" s="159"/>
      <c r="SUE1" s="159"/>
      <c r="SUF1" s="159"/>
      <c r="SUG1" s="159"/>
      <c r="SUH1" s="159"/>
      <c r="SUI1" s="159"/>
      <c r="SUJ1" s="159"/>
      <c r="SUK1" s="159"/>
      <c r="SUL1" s="159"/>
      <c r="SUM1" s="159"/>
      <c r="SUN1" s="159"/>
      <c r="SUO1" s="159"/>
      <c r="SUP1" s="159"/>
      <c r="SUQ1" s="159"/>
      <c r="SUR1" s="159"/>
      <c r="SUS1" s="159"/>
      <c r="SUT1" s="159"/>
      <c r="SUU1" s="159"/>
      <c r="SUV1" s="159"/>
      <c r="SUW1" s="159"/>
      <c r="SUX1" s="159"/>
      <c r="SUY1" s="159"/>
      <c r="SUZ1" s="159"/>
      <c r="SVA1" s="159"/>
      <c r="SVB1" s="159"/>
      <c r="SVC1" s="159"/>
      <c r="SVD1" s="159"/>
      <c r="SVE1" s="159"/>
      <c r="SVF1" s="159"/>
      <c r="SVG1" s="159"/>
      <c r="SVH1" s="159"/>
      <c r="SVI1" s="159"/>
      <c r="SVJ1" s="159"/>
      <c r="SVK1" s="159"/>
      <c r="SVL1" s="159"/>
      <c r="SVM1" s="159"/>
      <c r="SVN1" s="159"/>
      <c r="SVO1" s="159"/>
      <c r="SVP1" s="159"/>
      <c r="SVQ1" s="159"/>
      <c r="SVR1" s="159"/>
      <c r="SVS1" s="159"/>
      <c r="SVT1" s="159"/>
      <c r="SVU1" s="159"/>
      <c r="SVV1" s="159"/>
      <c r="SVW1" s="159"/>
      <c r="SVX1" s="159"/>
      <c r="SVY1" s="159"/>
      <c r="SVZ1" s="159"/>
      <c r="SWA1" s="159"/>
      <c r="SWB1" s="159"/>
      <c r="SWC1" s="159"/>
      <c r="SWD1" s="159"/>
      <c r="SWE1" s="159"/>
      <c r="SWF1" s="159"/>
      <c r="SWG1" s="159"/>
      <c r="SWH1" s="159"/>
      <c r="SWI1" s="159"/>
      <c r="SWJ1" s="159"/>
      <c r="SWK1" s="159"/>
      <c r="SWL1" s="159"/>
      <c r="SWM1" s="159"/>
      <c r="SWN1" s="159"/>
      <c r="SWO1" s="159"/>
      <c r="SWP1" s="159"/>
      <c r="SWQ1" s="159"/>
      <c r="SWR1" s="159"/>
      <c r="SWS1" s="159"/>
      <c r="SWT1" s="159"/>
      <c r="SWU1" s="159"/>
      <c r="SWV1" s="159"/>
      <c r="SWW1" s="159"/>
      <c r="SWX1" s="159"/>
      <c r="SWY1" s="159"/>
      <c r="SWZ1" s="159"/>
      <c r="SXA1" s="159"/>
      <c r="SXB1" s="159"/>
      <c r="SXC1" s="159"/>
      <c r="SXD1" s="159"/>
      <c r="SXE1" s="159"/>
      <c r="SXF1" s="159"/>
      <c r="SXG1" s="159"/>
      <c r="SXH1" s="159"/>
      <c r="SXI1" s="159"/>
      <c r="SXJ1" s="159"/>
      <c r="SXK1" s="159"/>
      <c r="SXL1" s="159"/>
      <c r="SXM1" s="159"/>
      <c r="SXN1" s="159"/>
      <c r="SXO1" s="159"/>
      <c r="SXP1" s="159"/>
      <c r="SXQ1" s="159"/>
      <c r="SXR1" s="159"/>
      <c r="SXS1" s="159"/>
      <c r="SXT1" s="159"/>
      <c r="SXU1" s="159"/>
      <c r="SXV1" s="159"/>
      <c r="SXW1" s="159"/>
      <c r="SXX1" s="159"/>
      <c r="SXY1" s="159"/>
      <c r="SXZ1" s="159"/>
      <c r="SYA1" s="159"/>
      <c r="SYB1" s="159"/>
      <c r="SYC1" s="159"/>
      <c r="SYD1" s="159"/>
      <c r="SYE1" s="159"/>
      <c r="SYF1" s="159"/>
      <c r="SYG1" s="159"/>
      <c r="SYH1" s="159"/>
      <c r="SYI1" s="159"/>
      <c r="SYJ1" s="159"/>
      <c r="SYK1" s="159"/>
      <c r="SYL1" s="159"/>
      <c r="SYM1" s="159"/>
      <c r="SYN1" s="159"/>
      <c r="SYO1" s="159"/>
      <c r="SYP1" s="159"/>
      <c r="SYQ1" s="159"/>
      <c r="SYR1" s="159"/>
      <c r="SYS1" s="159"/>
      <c r="SYT1" s="159"/>
      <c r="SYU1" s="159"/>
      <c r="SYV1" s="159"/>
      <c r="SYW1" s="159"/>
      <c r="SYX1" s="159"/>
      <c r="SYY1" s="159"/>
      <c r="SYZ1" s="159"/>
      <c r="SZA1" s="159"/>
      <c r="SZB1" s="159"/>
      <c r="SZC1" s="159"/>
      <c r="SZD1" s="159"/>
      <c r="SZE1" s="159"/>
      <c r="SZF1" s="159"/>
      <c r="SZG1" s="159"/>
      <c r="SZH1" s="159"/>
      <c r="SZI1" s="159"/>
      <c r="SZJ1" s="159"/>
      <c r="SZK1" s="159"/>
      <c r="SZL1" s="159"/>
      <c r="SZM1" s="159"/>
      <c r="SZN1" s="159"/>
      <c r="SZO1" s="159"/>
      <c r="SZP1" s="159"/>
      <c r="SZQ1" s="159"/>
      <c r="SZR1" s="159"/>
      <c r="SZS1" s="159"/>
      <c r="SZT1" s="159"/>
      <c r="SZU1" s="159"/>
      <c r="SZV1" s="159"/>
      <c r="SZW1" s="159"/>
      <c r="SZX1" s="159"/>
      <c r="SZY1" s="159"/>
      <c r="SZZ1" s="159"/>
      <c r="TAA1" s="159"/>
      <c r="TAB1" s="159"/>
      <c r="TAC1" s="159"/>
      <c r="TAD1" s="159"/>
      <c r="TAE1" s="159"/>
      <c r="TAF1" s="159"/>
      <c r="TAG1" s="159"/>
      <c r="TAH1" s="159"/>
      <c r="TAI1" s="159"/>
      <c r="TAJ1" s="159"/>
      <c r="TAK1" s="159"/>
      <c r="TAL1" s="159"/>
      <c r="TAM1" s="159"/>
      <c r="TAN1" s="159"/>
      <c r="TAO1" s="159"/>
      <c r="TAP1" s="159"/>
      <c r="TAQ1" s="159"/>
      <c r="TAR1" s="159"/>
      <c r="TAS1" s="159"/>
      <c r="TAT1" s="159"/>
      <c r="TAU1" s="159"/>
      <c r="TAV1" s="159"/>
      <c r="TAW1" s="159"/>
      <c r="TAX1" s="159"/>
      <c r="TAY1" s="159"/>
      <c r="TAZ1" s="159"/>
      <c r="TBA1" s="159"/>
      <c r="TBB1" s="159"/>
      <c r="TBC1" s="159"/>
      <c r="TBD1" s="159"/>
      <c r="TBE1" s="159"/>
      <c r="TBF1" s="159"/>
      <c r="TBG1" s="159"/>
      <c r="TBH1" s="159"/>
      <c r="TBI1" s="159"/>
      <c r="TBJ1" s="159"/>
      <c r="TBK1" s="159"/>
      <c r="TBL1" s="159"/>
      <c r="TBM1" s="159"/>
      <c r="TBN1" s="159"/>
      <c r="TBO1" s="159"/>
      <c r="TBP1" s="159"/>
      <c r="TBQ1" s="159"/>
      <c r="TBR1" s="159"/>
      <c r="TBS1" s="159"/>
      <c r="TBT1" s="159"/>
      <c r="TBU1" s="159"/>
      <c r="TBV1" s="159"/>
      <c r="TBW1" s="159"/>
      <c r="TBX1" s="159"/>
      <c r="TBY1" s="159"/>
      <c r="TBZ1" s="159"/>
      <c r="TCA1" s="159"/>
      <c r="TCB1" s="159"/>
      <c r="TCC1" s="159"/>
      <c r="TCD1" s="159"/>
      <c r="TCE1" s="159"/>
      <c r="TCF1" s="159"/>
      <c r="TCG1" s="159"/>
      <c r="TCH1" s="159"/>
      <c r="TCI1" s="159"/>
      <c r="TCJ1" s="159"/>
      <c r="TCK1" s="159"/>
      <c r="TCL1" s="159"/>
      <c r="TCM1" s="159"/>
      <c r="TCN1" s="159"/>
      <c r="TCO1" s="159"/>
      <c r="TCP1" s="159"/>
      <c r="TCQ1" s="159"/>
      <c r="TCR1" s="159"/>
      <c r="TCS1" s="159"/>
      <c r="TCT1" s="159"/>
      <c r="TCU1" s="159"/>
      <c r="TCV1" s="159"/>
      <c r="TCW1" s="159"/>
      <c r="TCX1" s="159"/>
      <c r="TCY1" s="159"/>
      <c r="TCZ1" s="159"/>
      <c r="TDA1" s="159"/>
      <c r="TDB1" s="159"/>
      <c r="TDC1" s="159"/>
      <c r="TDD1" s="159"/>
      <c r="TDE1" s="159"/>
      <c r="TDF1" s="159"/>
      <c r="TDG1" s="159"/>
      <c r="TDH1" s="159"/>
      <c r="TDI1" s="159"/>
      <c r="TDJ1" s="159"/>
      <c r="TDK1" s="159"/>
      <c r="TDL1" s="159"/>
      <c r="TDM1" s="159"/>
      <c r="TDN1" s="159"/>
      <c r="TDO1" s="159"/>
      <c r="TDP1" s="159"/>
      <c r="TDQ1" s="159"/>
      <c r="TDR1" s="159"/>
      <c r="TDS1" s="159"/>
      <c r="TDT1" s="159"/>
      <c r="TDU1" s="159"/>
      <c r="TDV1" s="159"/>
      <c r="TDW1" s="159"/>
      <c r="TDX1" s="159"/>
      <c r="TDY1" s="159"/>
      <c r="TDZ1" s="159"/>
      <c r="TEA1" s="159"/>
      <c r="TEB1" s="159"/>
      <c r="TEC1" s="159"/>
      <c r="TED1" s="159"/>
      <c r="TEE1" s="159"/>
      <c r="TEF1" s="159"/>
      <c r="TEG1" s="159"/>
      <c r="TEH1" s="159"/>
      <c r="TEI1" s="159"/>
      <c r="TEJ1" s="159"/>
      <c r="TEK1" s="159"/>
      <c r="TEL1" s="159"/>
      <c r="TEM1" s="159"/>
      <c r="TEN1" s="159"/>
      <c r="TEO1" s="159"/>
      <c r="TEP1" s="159"/>
      <c r="TEQ1" s="159"/>
      <c r="TER1" s="159"/>
      <c r="TES1" s="159"/>
      <c r="TET1" s="159"/>
      <c r="TEU1" s="159"/>
      <c r="TEV1" s="159"/>
      <c r="TEW1" s="159"/>
      <c r="TEX1" s="159"/>
      <c r="TEY1" s="159"/>
      <c r="TEZ1" s="159"/>
      <c r="TFA1" s="159"/>
      <c r="TFB1" s="159"/>
      <c r="TFC1" s="159"/>
      <c r="TFD1" s="159"/>
      <c r="TFE1" s="159"/>
      <c r="TFF1" s="159"/>
      <c r="TFG1" s="159"/>
      <c r="TFH1" s="159"/>
      <c r="TFI1" s="159"/>
      <c r="TFJ1" s="159"/>
      <c r="TFK1" s="159"/>
      <c r="TFL1" s="159"/>
      <c r="TFM1" s="159"/>
      <c r="TFN1" s="159"/>
      <c r="TFO1" s="159"/>
      <c r="TFP1" s="159"/>
      <c r="TFQ1" s="159"/>
      <c r="TFR1" s="159"/>
      <c r="TFS1" s="159"/>
      <c r="TFT1" s="159"/>
      <c r="TFU1" s="159"/>
      <c r="TFV1" s="159"/>
      <c r="TFW1" s="159"/>
      <c r="TFX1" s="159"/>
      <c r="TFY1" s="159"/>
      <c r="TFZ1" s="159"/>
      <c r="TGA1" s="159"/>
      <c r="TGB1" s="159"/>
      <c r="TGC1" s="159"/>
      <c r="TGD1" s="159"/>
      <c r="TGE1" s="159"/>
      <c r="TGF1" s="159"/>
      <c r="TGG1" s="159"/>
      <c r="TGH1" s="159"/>
      <c r="TGI1" s="159"/>
      <c r="TGJ1" s="159"/>
      <c r="TGK1" s="159"/>
      <c r="TGL1" s="159"/>
      <c r="TGM1" s="159"/>
      <c r="TGN1" s="159"/>
      <c r="TGO1" s="159"/>
      <c r="TGP1" s="159"/>
      <c r="TGQ1" s="159"/>
      <c r="TGR1" s="159"/>
      <c r="TGS1" s="159"/>
      <c r="TGT1" s="159"/>
      <c r="TGU1" s="159"/>
      <c r="TGV1" s="159"/>
      <c r="TGW1" s="159"/>
      <c r="TGX1" s="159"/>
      <c r="TGY1" s="159"/>
      <c r="TGZ1" s="159"/>
      <c r="THA1" s="159"/>
      <c r="THB1" s="159"/>
      <c r="THC1" s="159"/>
      <c r="THD1" s="159"/>
      <c r="THE1" s="159"/>
      <c r="THF1" s="159"/>
      <c r="THG1" s="159"/>
      <c r="THH1" s="159"/>
      <c r="THI1" s="159"/>
      <c r="THJ1" s="159"/>
      <c r="THK1" s="159"/>
      <c r="THL1" s="159"/>
      <c r="THM1" s="159"/>
      <c r="THN1" s="159"/>
      <c r="THO1" s="159"/>
      <c r="THP1" s="159"/>
      <c r="THQ1" s="159"/>
      <c r="THR1" s="159"/>
      <c r="THS1" s="159"/>
      <c r="THT1" s="159"/>
      <c r="THU1" s="159"/>
      <c r="THV1" s="159"/>
      <c r="THW1" s="159"/>
      <c r="THX1" s="159"/>
      <c r="THY1" s="159"/>
      <c r="THZ1" s="159"/>
      <c r="TIA1" s="159"/>
      <c r="TIB1" s="159"/>
      <c r="TIC1" s="159"/>
      <c r="TID1" s="159"/>
      <c r="TIE1" s="159"/>
      <c r="TIF1" s="159"/>
      <c r="TIG1" s="159"/>
      <c r="TIH1" s="159"/>
      <c r="TII1" s="159"/>
      <c r="TIJ1" s="159"/>
      <c r="TIK1" s="159"/>
      <c r="TIL1" s="159"/>
      <c r="TIM1" s="159"/>
      <c r="TIN1" s="159"/>
      <c r="TIO1" s="159"/>
      <c r="TIP1" s="159"/>
      <c r="TIQ1" s="159"/>
      <c r="TIR1" s="159"/>
      <c r="TIS1" s="159"/>
      <c r="TIT1" s="159"/>
      <c r="TIU1" s="159"/>
      <c r="TIV1" s="159"/>
      <c r="TIW1" s="159"/>
      <c r="TIX1" s="159"/>
      <c r="TIY1" s="159"/>
      <c r="TIZ1" s="159"/>
      <c r="TJA1" s="159"/>
      <c r="TJB1" s="159"/>
      <c r="TJC1" s="159"/>
      <c r="TJD1" s="159"/>
      <c r="TJE1" s="159"/>
      <c r="TJF1" s="159"/>
      <c r="TJG1" s="159"/>
      <c r="TJH1" s="159"/>
      <c r="TJI1" s="159"/>
      <c r="TJJ1" s="159"/>
      <c r="TJK1" s="159"/>
      <c r="TJL1" s="159"/>
      <c r="TJM1" s="159"/>
      <c r="TJN1" s="159"/>
      <c r="TJO1" s="159"/>
      <c r="TJP1" s="159"/>
      <c r="TJQ1" s="159"/>
      <c r="TJR1" s="159"/>
      <c r="TJS1" s="159"/>
      <c r="TJT1" s="159"/>
      <c r="TJU1" s="159"/>
      <c r="TJV1" s="159"/>
      <c r="TJW1" s="159"/>
      <c r="TJX1" s="159"/>
      <c r="TJY1" s="159"/>
      <c r="TJZ1" s="159"/>
      <c r="TKA1" s="159"/>
      <c r="TKB1" s="159"/>
      <c r="TKC1" s="159"/>
      <c r="TKD1" s="159"/>
      <c r="TKE1" s="159"/>
      <c r="TKF1" s="159"/>
      <c r="TKG1" s="159"/>
      <c r="TKH1" s="159"/>
      <c r="TKI1" s="159"/>
      <c r="TKJ1" s="159"/>
      <c r="TKK1" s="159"/>
      <c r="TKL1" s="159"/>
      <c r="TKM1" s="159"/>
      <c r="TKN1" s="159"/>
      <c r="TKO1" s="159"/>
      <c r="TKP1" s="159"/>
      <c r="TKQ1" s="159"/>
      <c r="TKR1" s="159"/>
      <c r="TKS1" s="159"/>
      <c r="TKT1" s="159"/>
      <c r="TKU1" s="159"/>
      <c r="TKV1" s="159"/>
      <c r="TKW1" s="159"/>
      <c r="TKX1" s="159"/>
      <c r="TKY1" s="159"/>
      <c r="TKZ1" s="159"/>
      <c r="TLA1" s="159"/>
      <c r="TLB1" s="159"/>
      <c r="TLC1" s="159"/>
      <c r="TLD1" s="159"/>
      <c r="TLE1" s="159"/>
      <c r="TLF1" s="159"/>
      <c r="TLG1" s="159"/>
      <c r="TLH1" s="159"/>
      <c r="TLI1" s="159"/>
      <c r="TLJ1" s="159"/>
      <c r="TLK1" s="159"/>
      <c r="TLL1" s="159"/>
      <c r="TLM1" s="159"/>
      <c r="TLN1" s="159"/>
      <c r="TLO1" s="159"/>
      <c r="TLP1" s="159"/>
      <c r="TLQ1" s="159"/>
      <c r="TLR1" s="159"/>
      <c r="TLS1" s="159"/>
      <c r="TLT1" s="159"/>
      <c r="TLU1" s="159"/>
      <c r="TLV1" s="159"/>
      <c r="TLW1" s="159"/>
      <c r="TLX1" s="159"/>
      <c r="TLY1" s="159"/>
      <c r="TLZ1" s="159"/>
      <c r="TMA1" s="159"/>
      <c r="TMB1" s="159"/>
      <c r="TMC1" s="159"/>
      <c r="TMD1" s="159"/>
      <c r="TME1" s="159"/>
      <c r="TMF1" s="159"/>
      <c r="TMG1" s="159"/>
      <c r="TMH1" s="159"/>
      <c r="TMI1" s="159"/>
      <c r="TMJ1" s="159"/>
      <c r="TMK1" s="159"/>
      <c r="TML1" s="159"/>
      <c r="TMM1" s="159"/>
      <c r="TMN1" s="159"/>
      <c r="TMO1" s="159"/>
      <c r="TMP1" s="159"/>
      <c r="TMQ1" s="159"/>
      <c r="TMR1" s="159"/>
      <c r="TMS1" s="159"/>
      <c r="TMT1" s="159"/>
      <c r="TMU1" s="159"/>
      <c r="TMV1" s="159"/>
      <c r="TMW1" s="159"/>
      <c r="TMX1" s="159"/>
      <c r="TMY1" s="159"/>
      <c r="TMZ1" s="159"/>
      <c r="TNA1" s="159"/>
      <c r="TNB1" s="159"/>
      <c r="TNC1" s="159"/>
      <c r="TND1" s="159"/>
      <c r="TNE1" s="159"/>
      <c r="TNF1" s="159"/>
      <c r="TNG1" s="159"/>
      <c r="TNH1" s="159"/>
      <c r="TNI1" s="159"/>
      <c r="TNJ1" s="159"/>
      <c r="TNK1" s="159"/>
      <c r="TNL1" s="159"/>
      <c r="TNM1" s="159"/>
      <c r="TNN1" s="159"/>
      <c r="TNO1" s="159"/>
      <c r="TNP1" s="159"/>
      <c r="TNQ1" s="159"/>
      <c r="TNR1" s="159"/>
      <c r="TNS1" s="159"/>
      <c r="TNT1" s="159"/>
      <c r="TNU1" s="159"/>
      <c r="TNV1" s="159"/>
      <c r="TNW1" s="159"/>
      <c r="TNX1" s="159"/>
      <c r="TNY1" s="159"/>
      <c r="TNZ1" s="159"/>
      <c r="TOA1" s="159"/>
      <c r="TOB1" s="159"/>
      <c r="TOC1" s="159"/>
      <c r="TOD1" s="159"/>
      <c r="TOE1" s="159"/>
      <c r="TOF1" s="159"/>
      <c r="TOG1" s="159"/>
      <c r="TOH1" s="159"/>
      <c r="TOI1" s="159"/>
      <c r="TOJ1" s="159"/>
      <c r="TOK1" s="159"/>
      <c r="TOL1" s="159"/>
      <c r="TOM1" s="159"/>
      <c r="TON1" s="159"/>
      <c r="TOO1" s="159"/>
      <c r="TOP1" s="159"/>
      <c r="TOQ1" s="159"/>
      <c r="TOR1" s="159"/>
      <c r="TOS1" s="159"/>
      <c r="TOT1" s="159"/>
      <c r="TOU1" s="159"/>
      <c r="TOV1" s="159"/>
      <c r="TOW1" s="159"/>
      <c r="TOX1" s="159"/>
      <c r="TOY1" s="159"/>
      <c r="TOZ1" s="159"/>
      <c r="TPA1" s="159"/>
      <c r="TPB1" s="159"/>
      <c r="TPC1" s="159"/>
      <c r="TPD1" s="159"/>
      <c r="TPE1" s="159"/>
      <c r="TPF1" s="159"/>
      <c r="TPG1" s="159"/>
      <c r="TPH1" s="159"/>
      <c r="TPI1" s="159"/>
      <c r="TPJ1" s="159"/>
      <c r="TPK1" s="159"/>
      <c r="TPL1" s="159"/>
      <c r="TPM1" s="159"/>
      <c r="TPN1" s="159"/>
      <c r="TPO1" s="159"/>
      <c r="TPP1" s="159"/>
      <c r="TPQ1" s="159"/>
      <c r="TPR1" s="159"/>
      <c r="TPS1" s="159"/>
      <c r="TPT1" s="159"/>
      <c r="TPU1" s="159"/>
      <c r="TPV1" s="159"/>
      <c r="TPW1" s="159"/>
      <c r="TPX1" s="159"/>
      <c r="TPY1" s="159"/>
      <c r="TPZ1" s="159"/>
      <c r="TQA1" s="159"/>
      <c r="TQB1" s="159"/>
      <c r="TQC1" s="159"/>
      <c r="TQD1" s="159"/>
      <c r="TQE1" s="159"/>
      <c r="TQF1" s="159"/>
      <c r="TQG1" s="159"/>
      <c r="TQH1" s="159"/>
      <c r="TQI1" s="159"/>
      <c r="TQJ1" s="159"/>
      <c r="TQK1" s="159"/>
      <c r="TQL1" s="159"/>
      <c r="TQM1" s="159"/>
      <c r="TQN1" s="159"/>
      <c r="TQO1" s="159"/>
      <c r="TQP1" s="159"/>
      <c r="TQQ1" s="159"/>
      <c r="TQR1" s="159"/>
      <c r="TQS1" s="159"/>
      <c r="TQT1" s="159"/>
      <c r="TQU1" s="159"/>
      <c r="TQV1" s="159"/>
      <c r="TQW1" s="159"/>
      <c r="TQX1" s="159"/>
      <c r="TQY1" s="159"/>
      <c r="TQZ1" s="159"/>
      <c r="TRA1" s="159"/>
      <c r="TRB1" s="159"/>
      <c r="TRC1" s="159"/>
      <c r="TRD1" s="159"/>
      <c r="TRE1" s="159"/>
      <c r="TRF1" s="159"/>
      <c r="TRG1" s="159"/>
      <c r="TRH1" s="159"/>
      <c r="TRI1" s="159"/>
      <c r="TRJ1" s="159"/>
      <c r="TRK1" s="159"/>
      <c r="TRL1" s="159"/>
      <c r="TRM1" s="159"/>
      <c r="TRN1" s="159"/>
      <c r="TRO1" s="159"/>
      <c r="TRP1" s="159"/>
      <c r="TRQ1" s="159"/>
      <c r="TRR1" s="159"/>
      <c r="TRS1" s="159"/>
      <c r="TRT1" s="159"/>
      <c r="TRU1" s="159"/>
      <c r="TRV1" s="159"/>
      <c r="TRW1" s="159"/>
      <c r="TRX1" s="159"/>
      <c r="TRY1" s="159"/>
      <c r="TRZ1" s="159"/>
      <c r="TSA1" s="159"/>
      <c r="TSB1" s="159"/>
      <c r="TSC1" s="159"/>
      <c r="TSD1" s="159"/>
      <c r="TSE1" s="159"/>
      <c r="TSF1" s="159"/>
      <c r="TSG1" s="159"/>
      <c r="TSH1" s="159"/>
      <c r="TSI1" s="159"/>
      <c r="TSJ1" s="159"/>
      <c r="TSK1" s="159"/>
      <c r="TSL1" s="159"/>
      <c r="TSM1" s="159"/>
      <c r="TSN1" s="159"/>
      <c r="TSO1" s="159"/>
      <c r="TSP1" s="159"/>
      <c r="TSQ1" s="159"/>
      <c r="TSR1" s="159"/>
      <c r="TSS1" s="159"/>
      <c r="TST1" s="159"/>
      <c r="TSU1" s="159"/>
      <c r="TSV1" s="159"/>
      <c r="TSW1" s="159"/>
      <c r="TSX1" s="159"/>
      <c r="TSY1" s="159"/>
      <c r="TSZ1" s="159"/>
      <c r="TTA1" s="159"/>
      <c r="TTB1" s="159"/>
      <c r="TTC1" s="159"/>
      <c r="TTD1" s="159"/>
      <c r="TTE1" s="159"/>
      <c r="TTF1" s="159"/>
      <c r="TTG1" s="159"/>
      <c r="TTH1" s="159"/>
      <c r="TTI1" s="159"/>
      <c r="TTJ1" s="159"/>
      <c r="TTK1" s="159"/>
      <c r="TTL1" s="159"/>
      <c r="TTM1" s="159"/>
      <c r="TTN1" s="159"/>
      <c r="TTO1" s="159"/>
      <c r="TTP1" s="159"/>
      <c r="TTQ1" s="159"/>
      <c r="TTR1" s="159"/>
      <c r="TTS1" s="159"/>
      <c r="TTT1" s="159"/>
      <c r="TTU1" s="159"/>
      <c r="TTV1" s="159"/>
      <c r="TTW1" s="159"/>
      <c r="TTX1" s="159"/>
      <c r="TTY1" s="159"/>
      <c r="TTZ1" s="159"/>
      <c r="TUA1" s="159"/>
      <c r="TUB1" s="159"/>
      <c r="TUC1" s="159"/>
      <c r="TUD1" s="159"/>
      <c r="TUE1" s="159"/>
      <c r="TUF1" s="159"/>
      <c r="TUG1" s="159"/>
      <c r="TUH1" s="159"/>
      <c r="TUI1" s="159"/>
      <c r="TUJ1" s="159"/>
      <c r="TUK1" s="159"/>
      <c r="TUL1" s="159"/>
      <c r="TUM1" s="159"/>
      <c r="TUN1" s="159"/>
      <c r="TUO1" s="159"/>
      <c r="TUP1" s="159"/>
      <c r="TUQ1" s="159"/>
      <c r="TUR1" s="159"/>
      <c r="TUS1" s="159"/>
      <c r="TUT1" s="159"/>
      <c r="TUU1" s="159"/>
      <c r="TUV1" s="159"/>
      <c r="TUW1" s="159"/>
      <c r="TUX1" s="159"/>
      <c r="TUY1" s="159"/>
      <c r="TUZ1" s="159"/>
      <c r="TVA1" s="159"/>
      <c r="TVB1" s="159"/>
      <c r="TVC1" s="159"/>
      <c r="TVD1" s="159"/>
      <c r="TVE1" s="159"/>
      <c r="TVF1" s="159"/>
      <c r="TVG1" s="159"/>
      <c r="TVH1" s="159"/>
      <c r="TVI1" s="159"/>
      <c r="TVJ1" s="159"/>
      <c r="TVK1" s="159"/>
      <c r="TVL1" s="159"/>
      <c r="TVM1" s="159"/>
      <c r="TVN1" s="159"/>
      <c r="TVO1" s="159"/>
      <c r="TVP1" s="159"/>
      <c r="TVQ1" s="159"/>
      <c r="TVR1" s="159"/>
      <c r="TVS1" s="159"/>
      <c r="TVT1" s="159"/>
      <c r="TVU1" s="159"/>
      <c r="TVV1" s="159"/>
      <c r="TVW1" s="159"/>
      <c r="TVX1" s="159"/>
      <c r="TVY1" s="159"/>
      <c r="TVZ1" s="159"/>
      <c r="TWA1" s="159"/>
      <c r="TWB1" s="159"/>
      <c r="TWC1" s="159"/>
      <c r="TWD1" s="159"/>
      <c r="TWE1" s="159"/>
      <c r="TWF1" s="159"/>
      <c r="TWG1" s="159"/>
      <c r="TWH1" s="159"/>
      <c r="TWI1" s="159"/>
      <c r="TWJ1" s="159"/>
      <c r="TWK1" s="159"/>
      <c r="TWL1" s="159"/>
      <c r="TWM1" s="159"/>
      <c r="TWN1" s="159"/>
      <c r="TWO1" s="159"/>
      <c r="TWP1" s="159"/>
      <c r="TWQ1" s="159"/>
      <c r="TWR1" s="159"/>
      <c r="TWS1" s="159"/>
      <c r="TWT1" s="159"/>
      <c r="TWU1" s="159"/>
      <c r="TWV1" s="159"/>
      <c r="TWW1" s="159"/>
      <c r="TWX1" s="159"/>
      <c r="TWY1" s="159"/>
      <c r="TWZ1" s="159"/>
      <c r="TXA1" s="159"/>
      <c r="TXB1" s="159"/>
      <c r="TXC1" s="159"/>
      <c r="TXD1" s="159"/>
      <c r="TXE1" s="159"/>
      <c r="TXF1" s="159"/>
      <c r="TXG1" s="159"/>
      <c r="TXH1" s="159"/>
      <c r="TXI1" s="159"/>
      <c r="TXJ1" s="159"/>
      <c r="TXK1" s="159"/>
      <c r="TXL1" s="159"/>
      <c r="TXM1" s="159"/>
      <c r="TXN1" s="159"/>
      <c r="TXO1" s="159"/>
      <c r="TXP1" s="159"/>
      <c r="TXQ1" s="159"/>
      <c r="TXR1" s="159"/>
      <c r="TXS1" s="159"/>
      <c r="TXT1" s="159"/>
      <c r="TXU1" s="159"/>
      <c r="TXV1" s="159"/>
      <c r="TXW1" s="159"/>
      <c r="TXX1" s="159"/>
      <c r="TXY1" s="159"/>
      <c r="TXZ1" s="159"/>
      <c r="TYA1" s="159"/>
      <c r="TYB1" s="159"/>
      <c r="TYC1" s="159"/>
      <c r="TYD1" s="159"/>
      <c r="TYE1" s="159"/>
      <c r="TYF1" s="159"/>
      <c r="TYG1" s="159"/>
      <c r="TYH1" s="159"/>
      <c r="TYI1" s="159"/>
      <c r="TYJ1" s="159"/>
      <c r="TYK1" s="159"/>
      <c r="TYL1" s="159"/>
      <c r="TYM1" s="159"/>
      <c r="TYN1" s="159"/>
      <c r="TYO1" s="159"/>
      <c r="TYP1" s="159"/>
      <c r="TYQ1" s="159"/>
      <c r="TYR1" s="159"/>
      <c r="TYS1" s="159"/>
      <c r="TYT1" s="159"/>
      <c r="TYU1" s="159"/>
      <c r="TYV1" s="159"/>
      <c r="TYW1" s="159"/>
      <c r="TYX1" s="159"/>
      <c r="TYY1" s="159"/>
      <c r="TYZ1" s="159"/>
      <c r="TZA1" s="159"/>
      <c r="TZB1" s="159"/>
      <c r="TZC1" s="159"/>
      <c r="TZD1" s="159"/>
      <c r="TZE1" s="159"/>
      <c r="TZF1" s="159"/>
      <c r="TZG1" s="159"/>
      <c r="TZH1" s="159"/>
      <c r="TZI1" s="159"/>
      <c r="TZJ1" s="159"/>
      <c r="TZK1" s="159"/>
      <c r="TZL1" s="159"/>
      <c r="TZM1" s="159"/>
      <c r="TZN1" s="159"/>
      <c r="TZO1" s="159"/>
      <c r="TZP1" s="159"/>
      <c r="TZQ1" s="159"/>
      <c r="TZR1" s="159"/>
      <c r="TZS1" s="159"/>
      <c r="TZT1" s="159"/>
      <c r="TZU1" s="159"/>
      <c r="TZV1" s="159"/>
      <c r="TZW1" s="159"/>
      <c r="TZX1" s="159"/>
      <c r="TZY1" s="159"/>
      <c r="TZZ1" s="159"/>
      <c r="UAA1" s="159"/>
      <c r="UAB1" s="159"/>
      <c r="UAC1" s="159"/>
      <c r="UAD1" s="159"/>
      <c r="UAE1" s="159"/>
      <c r="UAF1" s="159"/>
      <c r="UAG1" s="159"/>
      <c r="UAH1" s="159"/>
      <c r="UAI1" s="159"/>
      <c r="UAJ1" s="159"/>
      <c r="UAK1" s="159"/>
      <c r="UAL1" s="159"/>
      <c r="UAM1" s="159"/>
      <c r="UAN1" s="159"/>
      <c r="UAO1" s="159"/>
      <c r="UAP1" s="159"/>
      <c r="UAQ1" s="159"/>
      <c r="UAR1" s="159"/>
      <c r="UAS1" s="159"/>
      <c r="UAT1" s="159"/>
      <c r="UAU1" s="159"/>
      <c r="UAV1" s="159"/>
      <c r="UAW1" s="159"/>
      <c r="UAX1" s="159"/>
      <c r="UAY1" s="159"/>
      <c r="UAZ1" s="159"/>
      <c r="UBA1" s="159"/>
      <c r="UBB1" s="159"/>
      <c r="UBC1" s="159"/>
      <c r="UBD1" s="159"/>
      <c r="UBE1" s="159"/>
      <c r="UBF1" s="159"/>
      <c r="UBG1" s="159"/>
      <c r="UBH1" s="159"/>
      <c r="UBI1" s="159"/>
      <c r="UBJ1" s="159"/>
      <c r="UBK1" s="159"/>
      <c r="UBL1" s="159"/>
      <c r="UBM1" s="159"/>
      <c r="UBN1" s="159"/>
      <c r="UBO1" s="159"/>
      <c r="UBP1" s="159"/>
      <c r="UBQ1" s="159"/>
      <c r="UBR1" s="159"/>
      <c r="UBS1" s="159"/>
      <c r="UBT1" s="159"/>
      <c r="UBU1" s="159"/>
      <c r="UBV1" s="159"/>
      <c r="UBW1" s="159"/>
      <c r="UBX1" s="159"/>
      <c r="UBY1" s="159"/>
      <c r="UBZ1" s="159"/>
      <c r="UCA1" s="159"/>
      <c r="UCB1" s="159"/>
      <c r="UCC1" s="159"/>
      <c r="UCD1" s="159"/>
      <c r="UCE1" s="159"/>
      <c r="UCF1" s="159"/>
      <c r="UCG1" s="159"/>
      <c r="UCH1" s="159"/>
      <c r="UCI1" s="159"/>
      <c r="UCJ1" s="159"/>
      <c r="UCK1" s="159"/>
      <c r="UCL1" s="159"/>
      <c r="UCM1" s="159"/>
      <c r="UCN1" s="159"/>
      <c r="UCO1" s="159"/>
      <c r="UCP1" s="159"/>
      <c r="UCQ1" s="159"/>
      <c r="UCR1" s="159"/>
      <c r="UCS1" s="159"/>
      <c r="UCT1" s="159"/>
      <c r="UCU1" s="159"/>
      <c r="UCV1" s="159"/>
      <c r="UCW1" s="159"/>
      <c r="UCX1" s="159"/>
      <c r="UCY1" s="159"/>
      <c r="UCZ1" s="159"/>
      <c r="UDA1" s="159"/>
      <c r="UDB1" s="159"/>
      <c r="UDC1" s="159"/>
      <c r="UDD1" s="159"/>
      <c r="UDE1" s="159"/>
      <c r="UDF1" s="159"/>
      <c r="UDG1" s="159"/>
      <c r="UDH1" s="159"/>
      <c r="UDI1" s="159"/>
      <c r="UDJ1" s="159"/>
      <c r="UDK1" s="159"/>
      <c r="UDL1" s="159"/>
      <c r="UDM1" s="159"/>
      <c r="UDN1" s="159"/>
      <c r="UDO1" s="159"/>
      <c r="UDP1" s="159"/>
      <c r="UDQ1" s="159"/>
      <c r="UDR1" s="159"/>
      <c r="UDS1" s="159"/>
      <c r="UDT1" s="159"/>
      <c r="UDU1" s="159"/>
      <c r="UDV1" s="159"/>
      <c r="UDW1" s="159"/>
      <c r="UDX1" s="159"/>
      <c r="UDY1" s="159"/>
      <c r="UDZ1" s="159"/>
      <c r="UEA1" s="159"/>
      <c r="UEB1" s="159"/>
      <c r="UEC1" s="159"/>
      <c r="UED1" s="159"/>
      <c r="UEE1" s="159"/>
      <c r="UEF1" s="159"/>
      <c r="UEG1" s="159"/>
      <c r="UEH1" s="159"/>
      <c r="UEI1" s="159"/>
      <c r="UEJ1" s="159"/>
      <c r="UEK1" s="159"/>
      <c r="UEL1" s="159"/>
      <c r="UEM1" s="159"/>
      <c r="UEN1" s="159"/>
      <c r="UEO1" s="159"/>
      <c r="UEP1" s="159"/>
      <c r="UEQ1" s="159"/>
      <c r="UER1" s="159"/>
      <c r="UES1" s="159"/>
      <c r="UET1" s="159"/>
      <c r="UEU1" s="159"/>
      <c r="UEV1" s="159"/>
      <c r="UEW1" s="159"/>
      <c r="UEX1" s="159"/>
      <c r="UEY1" s="159"/>
      <c r="UEZ1" s="159"/>
      <c r="UFA1" s="159"/>
      <c r="UFB1" s="159"/>
      <c r="UFC1" s="159"/>
      <c r="UFD1" s="159"/>
      <c r="UFE1" s="159"/>
      <c r="UFF1" s="159"/>
      <c r="UFG1" s="159"/>
      <c r="UFH1" s="159"/>
      <c r="UFI1" s="159"/>
      <c r="UFJ1" s="159"/>
      <c r="UFK1" s="159"/>
      <c r="UFL1" s="159"/>
      <c r="UFM1" s="159"/>
      <c r="UFN1" s="159"/>
      <c r="UFO1" s="159"/>
      <c r="UFP1" s="159"/>
      <c r="UFQ1" s="159"/>
      <c r="UFR1" s="159"/>
      <c r="UFS1" s="159"/>
      <c r="UFT1" s="159"/>
      <c r="UFU1" s="159"/>
      <c r="UFV1" s="159"/>
      <c r="UFW1" s="159"/>
      <c r="UFX1" s="159"/>
      <c r="UFY1" s="159"/>
      <c r="UFZ1" s="159"/>
      <c r="UGA1" s="159"/>
      <c r="UGB1" s="159"/>
      <c r="UGC1" s="159"/>
      <c r="UGD1" s="159"/>
      <c r="UGE1" s="159"/>
      <c r="UGF1" s="159"/>
      <c r="UGG1" s="159"/>
      <c r="UGH1" s="159"/>
      <c r="UGI1" s="159"/>
      <c r="UGJ1" s="159"/>
      <c r="UGK1" s="159"/>
      <c r="UGL1" s="159"/>
      <c r="UGM1" s="159"/>
      <c r="UGN1" s="159"/>
      <c r="UGO1" s="159"/>
      <c r="UGP1" s="159"/>
      <c r="UGQ1" s="159"/>
      <c r="UGR1" s="159"/>
      <c r="UGS1" s="159"/>
      <c r="UGT1" s="159"/>
      <c r="UGU1" s="159"/>
      <c r="UGV1" s="159"/>
      <c r="UGW1" s="159"/>
      <c r="UGX1" s="159"/>
      <c r="UGY1" s="159"/>
      <c r="UGZ1" s="159"/>
      <c r="UHA1" s="159"/>
      <c r="UHB1" s="159"/>
      <c r="UHC1" s="159"/>
      <c r="UHD1" s="159"/>
      <c r="UHE1" s="159"/>
      <c r="UHF1" s="159"/>
      <c r="UHG1" s="159"/>
      <c r="UHH1" s="159"/>
      <c r="UHI1" s="159"/>
      <c r="UHJ1" s="159"/>
      <c r="UHK1" s="159"/>
      <c r="UHL1" s="159"/>
      <c r="UHM1" s="159"/>
      <c r="UHN1" s="159"/>
      <c r="UHO1" s="159"/>
      <c r="UHP1" s="159"/>
      <c r="UHQ1" s="159"/>
      <c r="UHR1" s="159"/>
      <c r="UHS1" s="159"/>
      <c r="UHT1" s="159"/>
      <c r="UHU1" s="159"/>
      <c r="UHV1" s="159"/>
      <c r="UHW1" s="159"/>
      <c r="UHX1" s="159"/>
      <c r="UHY1" s="159"/>
      <c r="UHZ1" s="159"/>
      <c r="UIA1" s="159"/>
      <c r="UIB1" s="159"/>
      <c r="UIC1" s="159"/>
      <c r="UID1" s="159"/>
      <c r="UIE1" s="159"/>
      <c r="UIF1" s="159"/>
      <c r="UIG1" s="159"/>
      <c r="UIH1" s="159"/>
      <c r="UII1" s="159"/>
      <c r="UIJ1" s="159"/>
      <c r="UIK1" s="159"/>
      <c r="UIL1" s="159"/>
      <c r="UIM1" s="159"/>
      <c r="UIN1" s="159"/>
      <c r="UIO1" s="159"/>
      <c r="UIP1" s="159"/>
      <c r="UIQ1" s="159"/>
      <c r="UIR1" s="159"/>
      <c r="UIS1" s="159"/>
      <c r="UIT1" s="159"/>
      <c r="UIU1" s="159"/>
      <c r="UIV1" s="159"/>
      <c r="UIW1" s="159"/>
      <c r="UIX1" s="159"/>
      <c r="UIY1" s="159"/>
      <c r="UIZ1" s="159"/>
      <c r="UJA1" s="159"/>
      <c r="UJB1" s="159"/>
      <c r="UJC1" s="159"/>
      <c r="UJD1" s="159"/>
      <c r="UJE1" s="159"/>
      <c r="UJF1" s="159"/>
      <c r="UJG1" s="159"/>
      <c r="UJH1" s="159"/>
      <c r="UJI1" s="159"/>
      <c r="UJJ1" s="159"/>
      <c r="UJK1" s="159"/>
      <c r="UJL1" s="159"/>
      <c r="UJM1" s="159"/>
      <c r="UJN1" s="159"/>
      <c r="UJO1" s="159"/>
      <c r="UJP1" s="159"/>
      <c r="UJQ1" s="159"/>
      <c r="UJR1" s="159"/>
      <c r="UJS1" s="159"/>
      <c r="UJT1" s="159"/>
      <c r="UJU1" s="159"/>
      <c r="UJV1" s="159"/>
      <c r="UJW1" s="159"/>
      <c r="UJX1" s="159"/>
      <c r="UJY1" s="159"/>
      <c r="UJZ1" s="159"/>
      <c r="UKA1" s="159"/>
      <c r="UKB1" s="159"/>
      <c r="UKC1" s="159"/>
      <c r="UKD1" s="159"/>
      <c r="UKE1" s="159"/>
      <c r="UKF1" s="159"/>
      <c r="UKG1" s="159"/>
      <c r="UKH1" s="159"/>
      <c r="UKI1" s="159"/>
      <c r="UKJ1" s="159"/>
      <c r="UKK1" s="159"/>
      <c r="UKL1" s="159"/>
      <c r="UKM1" s="159"/>
      <c r="UKN1" s="159"/>
      <c r="UKO1" s="159"/>
      <c r="UKP1" s="159"/>
      <c r="UKQ1" s="159"/>
      <c r="UKR1" s="159"/>
      <c r="UKS1" s="159"/>
      <c r="UKT1" s="159"/>
      <c r="UKU1" s="159"/>
      <c r="UKV1" s="159"/>
      <c r="UKW1" s="159"/>
      <c r="UKX1" s="159"/>
      <c r="UKY1" s="159"/>
      <c r="UKZ1" s="159"/>
      <c r="ULA1" s="159"/>
      <c r="ULB1" s="159"/>
      <c r="ULC1" s="159"/>
      <c r="ULD1" s="159"/>
      <c r="ULE1" s="159"/>
      <c r="ULF1" s="159"/>
      <c r="ULG1" s="159"/>
      <c r="ULH1" s="159"/>
      <c r="ULI1" s="159"/>
      <c r="ULJ1" s="159"/>
      <c r="ULK1" s="159"/>
      <c r="ULL1" s="159"/>
      <c r="ULM1" s="159"/>
      <c r="ULN1" s="159"/>
      <c r="ULO1" s="159"/>
      <c r="ULP1" s="159"/>
      <c r="ULQ1" s="159"/>
      <c r="ULR1" s="159"/>
      <c r="ULS1" s="159"/>
      <c r="ULT1" s="159"/>
      <c r="ULU1" s="159"/>
      <c r="ULV1" s="159"/>
      <c r="ULW1" s="159"/>
      <c r="ULX1" s="159"/>
      <c r="ULY1" s="159"/>
      <c r="ULZ1" s="159"/>
      <c r="UMA1" s="159"/>
      <c r="UMB1" s="159"/>
      <c r="UMC1" s="159"/>
      <c r="UMD1" s="159"/>
      <c r="UME1" s="159"/>
      <c r="UMF1" s="159"/>
      <c r="UMG1" s="159"/>
      <c r="UMH1" s="159"/>
      <c r="UMI1" s="159"/>
      <c r="UMJ1" s="159"/>
      <c r="UMK1" s="159"/>
      <c r="UML1" s="159"/>
      <c r="UMM1" s="159"/>
      <c r="UMN1" s="159"/>
      <c r="UMO1" s="159"/>
      <c r="UMP1" s="159"/>
      <c r="UMQ1" s="159"/>
      <c r="UMR1" s="159"/>
      <c r="UMS1" s="159"/>
      <c r="UMT1" s="159"/>
      <c r="UMU1" s="159"/>
      <c r="UMV1" s="159"/>
      <c r="UMW1" s="159"/>
      <c r="UMX1" s="159"/>
      <c r="UMY1" s="159"/>
      <c r="UMZ1" s="159"/>
      <c r="UNA1" s="159"/>
      <c r="UNB1" s="159"/>
      <c r="UNC1" s="159"/>
      <c r="UND1" s="159"/>
      <c r="UNE1" s="159"/>
      <c r="UNF1" s="159"/>
      <c r="UNG1" s="159"/>
      <c r="UNH1" s="159"/>
      <c r="UNI1" s="159"/>
      <c r="UNJ1" s="159"/>
      <c r="UNK1" s="159"/>
      <c r="UNL1" s="159"/>
      <c r="UNM1" s="159"/>
      <c r="UNN1" s="159"/>
      <c r="UNO1" s="159"/>
      <c r="UNP1" s="159"/>
      <c r="UNQ1" s="159"/>
      <c r="UNR1" s="159"/>
      <c r="UNS1" s="159"/>
      <c r="UNT1" s="159"/>
      <c r="UNU1" s="159"/>
      <c r="UNV1" s="159"/>
      <c r="UNW1" s="159"/>
      <c r="UNX1" s="159"/>
      <c r="UNY1" s="159"/>
      <c r="UNZ1" s="159"/>
      <c r="UOA1" s="159"/>
      <c r="UOB1" s="159"/>
      <c r="UOC1" s="159"/>
      <c r="UOD1" s="159"/>
      <c r="UOE1" s="159"/>
      <c r="UOF1" s="159"/>
      <c r="UOG1" s="159"/>
      <c r="UOH1" s="159"/>
      <c r="UOI1" s="159"/>
      <c r="UOJ1" s="159"/>
      <c r="UOK1" s="159"/>
      <c r="UOL1" s="159"/>
      <c r="UOM1" s="159"/>
      <c r="UON1" s="159"/>
      <c r="UOO1" s="159"/>
      <c r="UOP1" s="159"/>
      <c r="UOQ1" s="159"/>
      <c r="UOR1" s="159"/>
      <c r="UOS1" s="159"/>
      <c r="UOT1" s="159"/>
      <c r="UOU1" s="159"/>
      <c r="UOV1" s="159"/>
      <c r="UOW1" s="159"/>
      <c r="UOX1" s="159"/>
      <c r="UOY1" s="159"/>
      <c r="UOZ1" s="159"/>
      <c r="UPA1" s="159"/>
      <c r="UPB1" s="159"/>
      <c r="UPC1" s="159"/>
      <c r="UPD1" s="159"/>
      <c r="UPE1" s="159"/>
      <c r="UPF1" s="159"/>
      <c r="UPG1" s="159"/>
      <c r="UPH1" s="159"/>
      <c r="UPI1" s="159"/>
      <c r="UPJ1" s="159"/>
      <c r="UPK1" s="159"/>
      <c r="UPL1" s="159"/>
      <c r="UPM1" s="159"/>
      <c r="UPN1" s="159"/>
      <c r="UPO1" s="159"/>
      <c r="UPP1" s="159"/>
      <c r="UPQ1" s="159"/>
      <c r="UPR1" s="159"/>
      <c r="UPS1" s="159"/>
      <c r="UPT1" s="159"/>
      <c r="UPU1" s="159"/>
      <c r="UPV1" s="159"/>
      <c r="UPW1" s="159"/>
      <c r="UPX1" s="159"/>
      <c r="UPY1" s="159"/>
      <c r="UPZ1" s="159"/>
      <c r="UQA1" s="159"/>
      <c r="UQB1" s="159"/>
      <c r="UQC1" s="159"/>
      <c r="UQD1" s="159"/>
      <c r="UQE1" s="159"/>
      <c r="UQF1" s="159"/>
      <c r="UQG1" s="159"/>
      <c r="UQH1" s="159"/>
      <c r="UQI1" s="159"/>
      <c r="UQJ1" s="159"/>
      <c r="UQK1" s="159"/>
      <c r="UQL1" s="159"/>
      <c r="UQM1" s="159"/>
      <c r="UQN1" s="159"/>
      <c r="UQO1" s="159"/>
      <c r="UQP1" s="159"/>
      <c r="UQQ1" s="159"/>
      <c r="UQR1" s="159"/>
      <c r="UQS1" s="159"/>
      <c r="UQT1" s="159"/>
      <c r="UQU1" s="159"/>
      <c r="UQV1" s="159"/>
      <c r="UQW1" s="159"/>
      <c r="UQX1" s="159"/>
      <c r="UQY1" s="159"/>
      <c r="UQZ1" s="159"/>
      <c r="URA1" s="159"/>
      <c r="URB1" s="159"/>
      <c r="URC1" s="159"/>
      <c r="URD1" s="159"/>
      <c r="URE1" s="159"/>
      <c r="URF1" s="159"/>
      <c r="URG1" s="159"/>
      <c r="URH1" s="159"/>
      <c r="URI1" s="159"/>
      <c r="URJ1" s="159"/>
      <c r="URK1" s="159"/>
      <c r="URL1" s="159"/>
      <c r="URM1" s="159"/>
      <c r="URN1" s="159"/>
      <c r="URO1" s="159"/>
      <c r="URP1" s="159"/>
      <c r="URQ1" s="159"/>
      <c r="URR1" s="159"/>
      <c r="URS1" s="159"/>
      <c r="URT1" s="159"/>
      <c r="URU1" s="159"/>
      <c r="URV1" s="159"/>
      <c r="URW1" s="159"/>
      <c r="URX1" s="159"/>
      <c r="URY1" s="159"/>
      <c r="URZ1" s="159"/>
      <c r="USA1" s="159"/>
      <c r="USB1" s="159"/>
      <c r="USC1" s="159"/>
      <c r="USD1" s="159"/>
      <c r="USE1" s="159"/>
      <c r="USF1" s="159"/>
      <c r="USG1" s="159"/>
      <c r="USH1" s="159"/>
      <c r="USI1" s="159"/>
      <c r="USJ1" s="159"/>
      <c r="USK1" s="159"/>
      <c r="USL1" s="159"/>
      <c r="USM1" s="159"/>
      <c r="USN1" s="159"/>
      <c r="USO1" s="159"/>
      <c r="USP1" s="159"/>
      <c r="USQ1" s="159"/>
      <c r="USR1" s="159"/>
      <c r="USS1" s="159"/>
      <c r="UST1" s="159"/>
      <c r="USU1" s="159"/>
      <c r="USV1" s="159"/>
      <c r="USW1" s="159"/>
      <c r="USX1" s="159"/>
      <c r="USY1" s="159"/>
      <c r="USZ1" s="159"/>
      <c r="UTA1" s="159"/>
      <c r="UTB1" s="159"/>
      <c r="UTC1" s="159"/>
      <c r="UTD1" s="159"/>
      <c r="UTE1" s="159"/>
      <c r="UTF1" s="159"/>
      <c r="UTG1" s="159"/>
      <c r="UTH1" s="159"/>
      <c r="UTI1" s="159"/>
      <c r="UTJ1" s="159"/>
      <c r="UTK1" s="159"/>
      <c r="UTL1" s="159"/>
      <c r="UTM1" s="159"/>
      <c r="UTN1" s="159"/>
      <c r="UTO1" s="159"/>
      <c r="UTP1" s="159"/>
      <c r="UTQ1" s="159"/>
      <c r="UTR1" s="159"/>
      <c r="UTS1" s="159"/>
      <c r="UTT1" s="159"/>
      <c r="UTU1" s="159"/>
      <c r="UTV1" s="159"/>
      <c r="UTW1" s="159"/>
      <c r="UTX1" s="159"/>
      <c r="UTY1" s="159"/>
      <c r="UTZ1" s="159"/>
      <c r="UUA1" s="159"/>
      <c r="UUB1" s="159"/>
      <c r="UUC1" s="159"/>
      <c r="UUD1" s="159"/>
      <c r="UUE1" s="159"/>
      <c r="UUF1" s="159"/>
      <c r="UUG1" s="159"/>
      <c r="UUH1" s="159"/>
      <c r="UUI1" s="159"/>
      <c r="UUJ1" s="159"/>
      <c r="UUK1" s="159"/>
      <c r="UUL1" s="159"/>
      <c r="UUM1" s="159"/>
      <c r="UUN1" s="159"/>
      <c r="UUO1" s="159"/>
      <c r="UUP1" s="159"/>
      <c r="UUQ1" s="159"/>
      <c r="UUR1" s="159"/>
      <c r="UUS1" s="159"/>
      <c r="UUT1" s="159"/>
      <c r="UUU1" s="159"/>
      <c r="UUV1" s="159"/>
      <c r="UUW1" s="159"/>
      <c r="UUX1" s="159"/>
      <c r="UUY1" s="159"/>
      <c r="UUZ1" s="159"/>
      <c r="UVA1" s="159"/>
      <c r="UVB1" s="159"/>
      <c r="UVC1" s="159"/>
      <c r="UVD1" s="159"/>
      <c r="UVE1" s="159"/>
      <c r="UVF1" s="159"/>
      <c r="UVG1" s="159"/>
      <c r="UVH1" s="159"/>
      <c r="UVI1" s="159"/>
      <c r="UVJ1" s="159"/>
      <c r="UVK1" s="159"/>
      <c r="UVL1" s="159"/>
      <c r="UVM1" s="159"/>
      <c r="UVN1" s="159"/>
      <c r="UVO1" s="159"/>
      <c r="UVP1" s="159"/>
      <c r="UVQ1" s="159"/>
      <c r="UVR1" s="159"/>
      <c r="UVS1" s="159"/>
      <c r="UVT1" s="159"/>
      <c r="UVU1" s="159"/>
      <c r="UVV1" s="159"/>
      <c r="UVW1" s="159"/>
      <c r="UVX1" s="159"/>
      <c r="UVY1" s="159"/>
      <c r="UVZ1" s="159"/>
      <c r="UWA1" s="159"/>
      <c r="UWB1" s="159"/>
      <c r="UWC1" s="159"/>
      <c r="UWD1" s="159"/>
      <c r="UWE1" s="159"/>
      <c r="UWF1" s="159"/>
      <c r="UWG1" s="159"/>
      <c r="UWH1" s="159"/>
      <c r="UWI1" s="159"/>
      <c r="UWJ1" s="159"/>
      <c r="UWK1" s="159"/>
      <c r="UWL1" s="159"/>
      <c r="UWM1" s="159"/>
      <c r="UWN1" s="159"/>
      <c r="UWO1" s="159"/>
      <c r="UWP1" s="159"/>
      <c r="UWQ1" s="159"/>
      <c r="UWR1" s="159"/>
      <c r="UWS1" s="159"/>
      <c r="UWT1" s="159"/>
      <c r="UWU1" s="159"/>
      <c r="UWV1" s="159"/>
      <c r="UWW1" s="159"/>
      <c r="UWX1" s="159"/>
      <c r="UWY1" s="159"/>
      <c r="UWZ1" s="159"/>
      <c r="UXA1" s="159"/>
      <c r="UXB1" s="159"/>
      <c r="UXC1" s="159"/>
      <c r="UXD1" s="159"/>
      <c r="UXE1" s="159"/>
      <c r="UXF1" s="159"/>
      <c r="UXG1" s="159"/>
      <c r="UXH1" s="159"/>
      <c r="UXI1" s="159"/>
      <c r="UXJ1" s="159"/>
      <c r="UXK1" s="159"/>
      <c r="UXL1" s="159"/>
      <c r="UXM1" s="159"/>
      <c r="UXN1" s="159"/>
      <c r="UXO1" s="159"/>
      <c r="UXP1" s="159"/>
      <c r="UXQ1" s="159"/>
      <c r="UXR1" s="159"/>
      <c r="UXS1" s="159"/>
      <c r="UXT1" s="159"/>
      <c r="UXU1" s="159"/>
      <c r="UXV1" s="159"/>
      <c r="UXW1" s="159"/>
      <c r="UXX1" s="159"/>
      <c r="UXY1" s="159"/>
      <c r="UXZ1" s="159"/>
      <c r="UYA1" s="159"/>
      <c r="UYB1" s="159"/>
      <c r="UYC1" s="159"/>
      <c r="UYD1" s="159"/>
      <c r="UYE1" s="159"/>
      <c r="UYF1" s="159"/>
      <c r="UYG1" s="159"/>
      <c r="UYH1" s="159"/>
      <c r="UYI1" s="159"/>
      <c r="UYJ1" s="159"/>
      <c r="UYK1" s="159"/>
      <c r="UYL1" s="159"/>
      <c r="UYM1" s="159"/>
      <c r="UYN1" s="159"/>
      <c r="UYO1" s="159"/>
      <c r="UYP1" s="159"/>
      <c r="UYQ1" s="159"/>
      <c r="UYR1" s="159"/>
      <c r="UYS1" s="159"/>
      <c r="UYT1" s="159"/>
      <c r="UYU1" s="159"/>
      <c r="UYV1" s="159"/>
      <c r="UYW1" s="159"/>
      <c r="UYX1" s="159"/>
      <c r="UYY1" s="159"/>
      <c r="UYZ1" s="159"/>
      <c r="UZA1" s="159"/>
      <c r="UZB1" s="159"/>
      <c r="UZC1" s="159"/>
      <c r="UZD1" s="159"/>
      <c r="UZE1" s="159"/>
      <c r="UZF1" s="159"/>
      <c r="UZG1" s="159"/>
      <c r="UZH1" s="159"/>
      <c r="UZI1" s="159"/>
      <c r="UZJ1" s="159"/>
      <c r="UZK1" s="159"/>
      <c r="UZL1" s="159"/>
      <c r="UZM1" s="159"/>
      <c r="UZN1" s="159"/>
      <c r="UZO1" s="159"/>
      <c r="UZP1" s="159"/>
      <c r="UZQ1" s="159"/>
      <c r="UZR1" s="159"/>
      <c r="UZS1" s="159"/>
      <c r="UZT1" s="159"/>
      <c r="UZU1" s="159"/>
      <c r="UZV1" s="159"/>
      <c r="UZW1" s="159"/>
      <c r="UZX1" s="159"/>
      <c r="UZY1" s="159"/>
      <c r="UZZ1" s="159"/>
      <c r="VAA1" s="159"/>
      <c r="VAB1" s="159"/>
      <c r="VAC1" s="159"/>
      <c r="VAD1" s="159"/>
      <c r="VAE1" s="159"/>
      <c r="VAF1" s="159"/>
      <c r="VAG1" s="159"/>
      <c r="VAH1" s="159"/>
      <c r="VAI1" s="159"/>
      <c r="VAJ1" s="159"/>
      <c r="VAK1" s="159"/>
      <c r="VAL1" s="159"/>
      <c r="VAM1" s="159"/>
      <c r="VAN1" s="159"/>
      <c r="VAO1" s="159"/>
      <c r="VAP1" s="159"/>
      <c r="VAQ1" s="159"/>
      <c r="VAR1" s="159"/>
      <c r="VAS1" s="159"/>
      <c r="VAT1" s="159"/>
      <c r="VAU1" s="159"/>
      <c r="VAV1" s="159"/>
      <c r="VAW1" s="159"/>
      <c r="VAX1" s="159"/>
      <c r="VAY1" s="159"/>
      <c r="VAZ1" s="159"/>
      <c r="VBA1" s="159"/>
      <c r="VBB1" s="159"/>
      <c r="VBC1" s="159"/>
      <c r="VBD1" s="159"/>
      <c r="VBE1" s="159"/>
      <c r="VBF1" s="159"/>
      <c r="VBG1" s="159"/>
      <c r="VBH1" s="159"/>
      <c r="VBI1" s="159"/>
      <c r="VBJ1" s="159"/>
      <c r="VBK1" s="159"/>
      <c r="VBL1" s="159"/>
      <c r="VBM1" s="159"/>
      <c r="VBN1" s="159"/>
      <c r="VBO1" s="159"/>
      <c r="VBP1" s="159"/>
      <c r="VBQ1" s="159"/>
      <c r="VBR1" s="159"/>
      <c r="VBS1" s="159"/>
      <c r="VBT1" s="159"/>
      <c r="VBU1" s="159"/>
      <c r="VBV1" s="159"/>
      <c r="VBW1" s="159"/>
      <c r="VBX1" s="159"/>
      <c r="VBY1" s="159"/>
      <c r="VBZ1" s="159"/>
      <c r="VCA1" s="159"/>
      <c r="VCB1" s="159"/>
      <c r="VCC1" s="159"/>
      <c r="VCD1" s="159"/>
      <c r="VCE1" s="159"/>
      <c r="VCF1" s="159"/>
      <c r="VCG1" s="159"/>
      <c r="VCH1" s="159"/>
      <c r="VCI1" s="159"/>
      <c r="VCJ1" s="159"/>
      <c r="VCK1" s="159"/>
      <c r="VCL1" s="159"/>
      <c r="VCM1" s="159"/>
      <c r="VCN1" s="159"/>
      <c r="VCO1" s="159"/>
      <c r="VCP1" s="159"/>
      <c r="VCQ1" s="159"/>
      <c r="VCR1" s="159"/>
      <c r="VCS1" s="159"/>
      <c r="VCT1" s="159"/>
      <c r="VCU1" s="159"/>
      <c r="VCV1" s="159"/>
      <c r="VCW1" s="159"/>
      <c r="VCX1" s="159"/>
      <c r="VCY1" s="159"/>
      <c r="VCZ1" s="159"/>
      <c r="VDA1" s="159"/>
      <c r="VDB1" s="159"/>
      <c r="VDC1" s="159"/>
      <c r="VDD1" s="159"/>
      <c r="VDE1" s="159"/>
      <c r="VDF1" s="159"/>
      <c r="VDG1" s="159"/>
      <c r="VDH1" s="159"/>
      <c r="VDI1" s="159"/>
      <c r="VDJ1" s="159"/>
      <c r="VDK1" s="159"/>
      <c r="VDL1" s="159"/>
      <c r="VDM1" s="159"/>
      <c r="VDN1" s="159"/>
      <c r="VDO1" s="159"/>
      <c r="VDP1" s="159"/>
      <c r="VDQ1" s="159"/>
      <c r="VDR1" s="159"/>
      <c r="VDS1" s="159"/>
      <c r="VDT1" s="159"/>
      <c r="VDU1" s="159"/>
      <c r="VDV1" s="159"/>
      <c r="VDW1" s="159"/>
      <c r="VDX1" s="159"/>
      <c r="VDY1" s="159"/>
      <c r="VDZ1" s="159"/>
      <c r="VEA1" s="159"/>
      <c r="VEB1" s="159"/>
      <c r="VEC1" s="159"/>
      <c r="VED1" s="159"/>
      <c r="VEE1" s="159"/>
      <c r="VEF1" s="159"/>
      <c r="VEG1" s="159"/>
      <c r="VEH1" s="159"/>
      <c r="VEI1" s="159"/>
      <c r="VEJ1" s="159"/>
      <c r="VEK1" s="159"/>
      <c r="VEL1" s="159"/>
      <c r="VEM1" s="159"/>
      <c r="VEN1" s="159"/>
      <c r="VEO1" s="159"/>
      <c r="VEP1" s="159"/>
      <c r="VEQ1" s="159"/>
      <c r="VER1" s="159"/>
      <c r="VES1" s="159"/>
      <c r="VET1" s="159"/>
      <c r="VEU1" s="159"/>
      <c r="VEV1" s="159"/>
      <c r="VEW1" s="159"/>
      <c r="VEX1" s="159"/>
      <c r="VEY1" s="159"/>
      <c r="VEZ1" s="159"/>
      <c r="VFA1" s="159"/>
      <c r="VFB1" s="159"/>
      <c r="VFC1" s="159"/>
      <c r="VFD1" s="159"/>
      <c r="VFE1" s="159"/>
      <c r="VFF1" s="159"/>
      <c r="VFG1" s="159"/>
      <c r="VFH1" s="159"/>
      <c r="VFI1" s="159"/>
      <c r="VFJ1" s="159"/>
      <c r="VFK1" s="159"/>
      <c r="VFL1" s="159"/>
      <c r="VFM1" s="159"/>
      <c r="VFN1" s="159"/>
      <c r="VFO1" s="159"/>
      <c r="VFP1" s="159"/>
      <c r="VFQ1" s="159"/>
      <c r="VFR1" s="159"/>
      <c r="VFS1" s="159"/>
      <c r="VFT1" s="159"/>
      <c r="VFU1" s="159"/>
      <c r="VFV1" s="159"/>
      <c r="VFW1" s="159"/>
      <c r="VFX1" s="159"/>
      <c r="VFY1" s="159"/>
      <c r="VFZ1" s="159"/>
      <c r="VGA1" s="159"/>
      <c r="VGB1" s="159"/>
      <c r="VGC1" s="159"/>
      <c r="VGD1" s="159"/>
      <c r="VGE1" s="159"/>
      <c r="VGF1" s="159"/>
      <c r="VGG1" s="159"/>
      <c r="VGH1" s="159"/>
      <c r="VGI1" s="159"/>
      <c r="VGJ1" s="159"/>
      <c r="VGK1" s="159"/>
      <c r="VGL1" s="159"/>
      <c r="VGM1" s="159"/>
      <c r="VGN1" s="159"/>
      <c r="VGO1" s="159"/>
      <c r="VGP1" s="159"/>
      <c r="VGQ1" s="159"/>
      <c r="VGR1" s="159"/>
      <c r="VGS1" s="159"/>
      <c r="VGT1" s="159"/>
      <c r="VGU1" s="159"/>
      <c r="VGV1" s="159"/>
      <c r="VGW1" s="159"/>
      <c r="VGX1" s="159"/>
      <c r="VGY1" s="159"/>
      <c r="VGZ1" s="159"/>
      <c r="VHA1" s="159"/>
      <c r="VHB1" s="159"/>
      <c r="VHC1" s="159"/>
      <c r="VHD1" s="159"/>
      <c r="VHE1" s="159"/>
      <c r="VHF1" s="159"/>
      <c r="VHG1" s="159"/>
      <c r="VHH1" s="159"/>
      <c r="VHI1" s="159"/>
      <c r="VHJ1" s="159"/>
      <c r="VHK1" s="159"/>
      <c r="VHL1" s="159"/>
      <c r="VHM1" s="159"/>
      <c r="VHN1" s="159"/>
      <c r="VHO1" s="159"/>
      <c r="VHP1" s="159"/>
      <c r="VHQ1" s="159"/>
      <c r="VHR1" s="159"/>
      <c r="VHS1" s="159"/>
      <c r="VHT1" s="159"/>
      <c r="VHU1" s="159"/>
      <c r="VHV1" s="159"/>
      <c r="VHW1" s="159"/>
      <c r="VHX1" s="159"/>
      <c r="VHY1" s="159"/>
      <c r="VHZ1" s="159"/>
      <c r="VIA1" s="159"/>
      <c r="VIB1" s="159"/>
      <c r="VIC1" s="159"/>
      <c r="VID1" s="159"/>
      <c r="VIE1" s="159"/>
      <c r="VIF1" s="159"/>
      <c r="VIG1" s="159"/>
      <c r="VIH1" s="159"/>
      <c r="VII1" s="159"/>
      <c r="VIJ1" s="159"/>
      <c r="VIK1" s="159"/>
      <c r="VIL1" s="159"/>
      <c r="VIM1" s="159"/>
      <c r="VIN1" s="159"/>
      <c r="VIO1" s="159"/>
      <c r="VIP1" s="159"/>
      <c r="VIQ1" s="159"/>
      <c r="VIR1" s="159"/>
      <c r="VIS1" s="159"/>
      <c r="VIT1" s="159"/>
      <c r="VIU1" s="159"/>
      <c r="VIV1" s="159"/>
      <c r="VIW1" s="159"/>
      <c r="VIX1" s="159"/>
      <c r="VIY1" s="159"/>
      <c r="VIZ1" s="159"/>
      <c r="VJA1" s="159"/>
      <c r="VJB1" s="159"/>
      <c r="VJC1" s="159"/>
      <c r="VJD1" s="159"/>
      <c r="VJE1" s="159"/>
      <c r="VJF1" s="159"/>
      <c r="VJG1" s="159"/>
      <c r="VJH1" s="159"/>
      <c r="VJI1" s="159"/>
      <c r="VJJ1" s="159"/>
      <c r="VJK1" s="159"/>
      <c r="VJL1" s="159"/>
      <c r="VJM1" s="159"/>
      <c r="VJN1" s="159"/>
      <c r="VJO1" s="159"/>
      <c r="VJP1" s="159"/>
      <c r="VJQ1" s="159"/>
      <c r="VJR1" s="159"/>
      <c r="VJS1" s="159"/>
      <c r="VJT1" s="159"/>
      <c r="VJU1" s="159"/>
      <c r="VJV1" s="159"/>
      <c r="VJW1" s="159"/>
      <c r="VJX1" s="159"/>
      <c r="VJY1" s="159"/>
      <c r="VJZ1" s="159"/>
      <c r="VKA1" s="159"/>
      <c r="VKB1" s="159"/>
      <c r="VKC1" s="159"/>
      <c r="VKD1" s="159"/>
      <c r="VKE1" s="159"/>
      <c r="VKF1" s="159"/>
      <c r="VKG1" s="159"/>
      <c r="VKH1" s="159"/>
      <c r="VKI1" s="159"/>
      <c r="VKJ1" s="159"/>
      <c r="VKK1" s="159"/>
      <c r="VKL1" s="159"/>
      <c r="VKM1" s="159"/>
      <c r="VKN1" s="159"/>
      <c r="VKO1" s="159"/>
      <c r="VKP1" s="159"/>
      <c r="VKQ1" s="159"/>
      <c r="VKR1" s="159"/>
      <c r="VKS1" s="159"/>
      <c r="VKT1" s="159"/>
      <c r="VKU1" s="159"/>
      <c r="VKV1" s="159"/>
      <c r="VKW1" s="159"/>
      <c r="VKX1" s="159"/>
      <c r="VKY1" s="159"/>
      <c r="VKZ1" s="159"/>
      <c r="VLA1" s="159"/>
      <c r="VLB1" s="159"/>
      <c r="VLC1" s="159"/>
      <c r="VLD1" s="159"/>
      <c r="VLE1" s="159"/>
      <c r="VLF1" s="159"/>
      <c r="VLG1" s="159"/>
      <c r="VLH1" s="159"/>
      <c r="VLI1" s="159"/>
      <c r="VLJ1" s="159"/>
      <c r="VLK1" s="159"/>
      <c r="VLL1" s="159"/>
      <c r="VLM1" s="159"/>
      <c r="VLN1" s="159"/>
      <c r="VLO1" s="159"/>
      <c r="VLP1" s="159"/>
      <c r="VLQ1" s="159"/>
      <c r="VLR1" s="159"/>
      <c r="VLS1" s="159"/>
      <c r="VLT1" s="159"/>
      <c r="VLU1" s="159"/>
      <c r="VLV1" s="159"/>
      <c r="VLW1" s="159"/>
      <c r="VLX1" s="159"/>
      <c r="VLY1" s="159"/>
      <c r="VLZ1" s="159"/>
      <c r="VMA1" s="159"/>
      <c r="VMB1" s="159"/>
      <c r="VMC1" s="159"/>
      <c r="VMD1" s="159"/>
      <c r="VME1" s="159"/>
      <c r="VMF1" s="159"/>
      <c r="VMG1" s="159"/>
      <c r="VMH1" s="159"/>
      <c r="VMI1" s="159"/>
      <c r="VMJ1" s="159"/>
      <c r="VMK1" s="159"/>
      <c r="VML1" s="159"/>
      <c r="VMM1" s="159"/>
      <c r="VMN1" s="159"/>
      <c r="VMO1" s="159"/>
      <c r="VMP1" s="159"/>
      <c r="VMQ1" s="159"/>
      <c r="VMR1" s="159"/>
      <c r="VMS1" s="159"/>
      <c r="VMT1" s="159"/>
      <c r="VMU1" s="159"/>
      <c r="VMV1" s="159"/>
      <c r="VMW1" s="159"/>
      <c r="VMX1" s="159"/>
      <c r="VMY1" s="159"/>
      <c r="VMZ1" s="159"/>
      <c r="VNA1" s="159"/>
      <c r="VNB1" s="159"/>
      <c r="VNC1" s="159"/>
      <c r="VND1" s="159"/>
      <c r="VNE1" s="159"/>
      <c r="VNF1" s="159"/>
      <c r="VNG1" s="159"/>
      <c r="VNH1" s="159"/>
      <c r="VNI1" s="159"/>
      <c r="VNJ1" s="159"/>
      <c r="VNK1" s="159"/>
      <c r="VNL1" s="159"/>
      <c r="VNM1" s="159"/>
      <c r="VNN1" s="159"/>
      <c r="VNO1" s="159"/>
      <c r="VNP1" s="159"/>
      <c r="VNQ1" s="159"/>
      <c r="VNR1" s="159"/>
      <c r="VNS1" s="159"/>
      <c r="VNT1" s="159"/>
      <c r="VNU1" s="159"/>
      <c r="VNV1" s="159"/>
      <c r="VNW1" s="159"/>
      <c r="VNX1" s="159"/>
      <c r="VNY1" s="159"/>
      <c r="VNZ1" s="159"/>
      <c r="VOA1" s="159"/>
      <c r="VOB1" s="159"/>
      <c r="VOC1" s="159"/>
      <c r="VOD1" s="159"/>
      <c r="VOE1" s="159"/>
      <c r="VOF1" s="159"/>
      <c r="VOG1" s="159"/>
      <c r="VOH1" s="159"/>
      <c r="VOI1" s="159"/>
      <c r="VOJ1" s="159"/>
      <c r="VOK1" s="159"/>
      <c r="VOL1" s="159"/>
      <c r="VOM1" s="159"/>
      <c r="VON1" s="159"/>
      <c r="VOO1" s="159"/>
      <c r="VOP1" s="159"/>
      <c r="VOQ1" s="159"/>
      <c r="VOR1" s="159"/>
      <c r="VOS1" s="159"/>
      <c r="VOT1" s="159"/>
      <c r="VOU1" s="159"/>
      <c r="VOV1" s="159"/>
      <c r="VOW1" s="159"/>
      <c r="VOX1" s="159"/>
      <c r="VOY1" s="159"/>
      <c r="VOZ1" s="159"/>
      <c r="VPA1" s="159"/>
      <c r="VPB1" s="159"/>
      <c r="VPC1" s="159"/>
      <c r="VPD1" s="159"/>
      <c r="VPE1" s="159"/>
      <c r="VPF1" s="159"/>
      <c r="VPG1" s="159"/>
      <c r="VPH1" s="159"/>
      <c r="VPI1" s="159"/>
      <c r="VPJ1" s="159"/>
      <c r="VPK1" s="159"/>
      <c r="VPL1" s="159"/>
      <c r="VPM1" s="159"/>
      <c r="VPN1" s="159"/>
      <c r="VPO1" s="159"/>
      <c r="VPP1" s="159"/>
      <c r="VPQ1" s="159"/>
      <c r="VPR1" s="159"/>
      <c r="VPS1" s="159"/>
      <c r="VPT1" s="159"/>
      <c r="VPU1" s="159"/>
      <c r="VPV1" s="159"/>
      <c r="VPW1" s="159"/>
      <c r="VPX1" s="159"/>
      <c r="VPY1" s="159"/>
      <c r="VPZ1" s="159"/>
      <c r="VQA1" s="159"/>
      <c r="VQB1" s="159"/>
      <c r="VQC1" s="159"/>
      <c r="VQD1" s="159"/>
      <c r="VQE1" s="159"/>
      <c r="VQF1" s="159"/>
      <c r="VQG1" s="159"/>
      <c r="VQH1" s="159"/>
      <c r="VQI1" s="159"/>
      <c r="VQJ1" s="159"/>
      <c r="VQK1" s="159"/>
      <c r="VQL1" s="159"/>
      <c r="VQM1" s="159"/>
      <c r="VQN1" s="159"/>
      <c r="VQO1" s="159"/>
      <c r="VQP1" s="159"/>
      <c r="VQQ1" s="159"/>
      <c r="VQR1" s="159"/>
      <c r="VQS1" s="159"/>
      <c r="VQT1" s="159"/>
      <c r="VQU1" s="159"/>
      <c r="VQV1" s="159"/>
      <c r="VQW1" s="159"/>
      <c r="VQX1" s="159"/>
      <c r="VQY1" s="159"/>
      <c r="VQZ1" s="159"/>
      <c r="VRA1" s="159"/>
      <c r="VRB1" s="159"/>
      <c r="VRC1" s="159"/>
      <c r="VRD1" s="159"/>
      <c r="VRE1" s="159"/>
      <c r="VRF1" s="159"/>
      <c r="VRG1" s="159"/>
      <c r="VRH1" s="159"/>
      <c r="VRI1" s="159"/>
      <c r="VRJ1" s="159"/>
      <c r="VRK1" s="159"/>
      <c r="VRL1" s="159"/>
      <c r="VRM1" s="159"/>
      <c r="VRN1" s="159"/>
      <c r="VRO1" s="159"/>
      <c r="VRP1" s="159"/>
      <c r="VRQ1" s="159"/>
      <c r="VRR1" s="159"/>
      <c r="VRS1" s="159"/>
      <c r="VRT1" s="159"/>
      <c r="VRU1" s="159"/>
      <c r="VRV1" s="159"/>
      <c r="VRW1" s="159"/>
      <c r="VRX1" s="159"/>
      <c r="VRY1" s="159"/>
      <c r="VRZ1" s="159"/>
      <c r="VSA1" s="159"/>
      <c r="VSB1" s="159"/>
      <c r="VSC1" s="159"/>
      <c r="VSD1" s="159"/>
      <c r="VSE1" s="159"/>
      <c r="VSF1" s="159"/>
      <c r="VSG1" s="159"/>
      <c r="VSH1" s="159"/>
      <c r="VSI1" s="159"/>
      <c r="VSJ1" s="159"/>
      <c r="VSK1" s="159"/>
      <c r="VSL1" s="159"/>
      <c r="VSM1" s="159"/>
      <c r="VSN1" s="159"/>
      <c r="VSO1" s="159"/>
      <c r="VSP1" s="159"/>
      <c r="VSQ1" s="159"/>
      <c r="VSR1" s="159"/>
      <c r="VSS1" s="159"/>
      <c r="VST1" s="159"/>
      <c r="VSU1" s="159"/>
      <c r="VSV1" s="159"/>
      <c r="VSW1" s="159"/>
      <c r="VSX1" s="159"/>
      <c r="VSY1" s="159"/>
      <c r="VSZ1" s="159"/>
      <c r="VTA1" s="159"/>
      <c r="VTB1" s="159"/>
      <c r="VTC1" s="159"/>
      <c r="VTD1" s="159"/>
      <c r="VTE1" s="159"/>
      <c r="VTF1" s="159"/>
      <c r="VTG1" s="159"/>
      <c r="VTH1" s="159"/>
      <c r="VTI1" s="159"/>
      <c r="VTJ1" s="159"/>
      <c r="VTK1" s="159"/>
      <c r="VTL1" s="159"/>
      <c r="VTM1" s="159"/>
      <c r="VTN1" s="159"/>
      <c r="VTO1" s="159"/>
      <c r="VTP1" s="159"/>
      <c r="VTQ1" s="159"/>
      <c r="VTR1" s="159"/>
      <c r="VTS1" s="159"/>
      <c r="VTT1" s="159"/>
      <c r="VTU1" s="159"/>
      <c r="VTV1" s="159"/>
      <c r="VTW1" s="159"/>
      <c r="VTX1" s="159"/>
      <c r="VTY1" s="159"/>
      <c r="VTZ1" s="159"/>
      <c r="VUA1" s="159"/>
      <c r="VUB1" s="159"/>
      <c r="VUC1" s="159"/>
      <c r="VUD1" s="159"/>
      <c r="VUE1" s="159"/>
      <c r="VUF1" s="159"/>
      <c r="VUG1" s="159"/>
      <c r="VUH1" s="159"/>
      <c r="VUI1" s="159"/>
      <c r="VUJ1" s="159"/>
      <c r="VUK1" s="159"/>
      <c r="VUL1" s="159"/>
      <c r="VUM1" s="159"/>
      <c r="VUN1" s="159"/>
      <c r="VUO1" s="159"/>
      <c r="VUP1" s="159"/>
      <c r="VUQ1" s="159"/>
      <c r="VUR1" s="159"/>
      <c r="VUS1" s="159"/>
      <c r="VUT1" s="159"/>
      <c r="VUU1" s="159"/>
      <c r="VUV1" s="159"/>
      <c r="VUW1" s="159"/>
      <c r="VUX1" s="159"/>
      <c r="VUY1" s="159"/>
      <c r="VUZ1" s="159"/>
      <c r="VVA1" s="159"/>
      <c r="VVB1" s="159"/>
      <c r="VVC1" s="159"/>
      <c r="VVD1" s="159"/>
      <c r="VVE1" s="159"/>
      <c r="VVF1" s="159"/>
      <c r="VVG1" s="159"/>
      <c r="VVH1" s="159"/>
      <c r="VVI1" s="159"/>
      <c r="VVJ1" s="159"/>
      <c r="VVK1" s="159"/>
      <c r="VVL1" s="159"/>
      <c r="VVM1" s="159"/>
      <c r="VVN1" s="159"/>
      <c r="VVO1" s="159"/>
      <c r="VVP1" s="159"/>
      <c r="VVQ1" s="159"/>
      <c r="VVR1" s="159"/>
      <c r="VVS1" s="159"/>
      <c r="VVT1" s="159"/>
      <c r="VVU1" s="159"/>
      <c r="VVV1" s="159"/>
      <c r="VVW1" s="159"/>
      <c r="VVX1" s="159"/>
      <c r="VVY1" s="159"/>
      <c r="VVZ1" s="159"/>
      <c r="VWA1" s="159"/>
      <c r="VWB1" s="159"/>
      <c r="VWC1" s="159"/>
      <c r="VWD1" s="159"/>
      <c r="VWE1" s="159"/>
      <c r="VWF1" s="159"/>
      <c r="VWG1" s="159"/>
      <c r="VWH1" s="159"/>
      <c r="VWI1" s="159"/>
      <c r="VWJ1" s="159"/>
      <c r="VWK1" s="159"/>
      <c r="VWL1" s="159"/>
      <c r="VWM1" s="159"/>
      <c r="VWN1" s="159"/>
      <c r="VWO1" s="159"/>
      <c r="VWP1" s="159"/>
      <c r="VWQ1" s="159"/>
      <c r="VWR1" s="159"/>
      <c r="VWS1" s="159"/>
      <c r="VWT1" s="159"/>
      <c r="VWU1" s="159"/>
      <c r="VWV1" s="159"/>
      <c r="VWW1" s="159"/>
      <c r="VWX1" s="159"/>
      <c r="VWY1" s="159"/>
      <c r="VWZ1" s="159"/>
      <c r="VXA1" s="159"/>
      <c r="VXB1" s="159"/>
      <c r="VXC1" s="159"/>
      <c r="VXD1" s="159"/>
      <c r="VXE1" s="159"/>
      <c r="VXF1" s="159"/>
      <c r="VXG1" s="159"/>
      <c r="VXH1" s="159"/>
      <c r="VXI1" s="159"/>
      <c r="VXJ1" s="159"/>
      <c r="VXK1" s="159"/>
      <c r="VXL1" s="159"/>
      <c r="VXM1" s="159"/>
      <c r="VXN1" s="159"/>
      <c r="VXO1" s="159"/>
      <c r="VXP1" s="159"/>
      <c r="VXQ1" s="159"/>
      <c r="VXR1" s="159"/>
      <c r="VXS1" s="159"/>
      <c r="VXT1" s="159"/>
      <c r="VXU1" s="159"/>
      <c r="VXV1" s="159"/>
      <c r="VXW1" s="159"/>
      <c r="VXX1" s="159"/>
      <c r="VXY1" s="159"/>
      <c r="VXZ1" s="159"/>
      <c r="VYA1" s="159"/>
      <c r="VYB1" s="159"/>
      <c r="VYC1" s="159"/>
      <c r="VYD1" s="159"/>
      <c r="VYE1" s="159"/>
      <c r="VYF1" s="159"/>
      <c r="VYG1" s="159"/>
      <c r="VYH1" s="159"/>
      <c r="VYI1" s="159"/>
      <c r="VYJ1" s="159"/>
      <c r="VYK1" s="159"/>
      <c r="VYL1" s="159"/>
      <c r="VYM1" s="159"/>
      <c r="VYN1" s="159"/>
      <c r="VYO1" s="159"/>
      <c r="VYP1" s="159"/>
      <c r="VYQ1" s="159"/>
      <c r="VYR1" s="159"/>
      <c r="VYS1" s="159"/>
      <c r="VYT1" s="159"/>
      <c r="VYU1" s="159"/>
      <c r="VYV1" s="159"/>
      <c r="VYW1" s="159"/>
      <c r="VYX1" s="159"/>
      <c r="VYY1" s="159"/>
      <c r="VYZ1" s="159"/>
      <c r="VZA1" s="159"/>
      <c r="VZB1" s="159"/>
      <c r="VZC1" s="159"/>
      <c r="VZD1" s="159"/>
      <c r="VZE1" s="159"/>
      <c r="VZF1" s="159"/>
      <c r="VZG1" s="159"/>
      <c r="VZH1" s="159"/>
      <c r="VZI1" s="159"/>
      <c r="VZJ1" s="159"/>
      <c r="VZK1" s="159"/>
      <c r="VZL1" s="159"/>
      <c r="VZM1" s="159"/>
      <c r="VZN1" s="159"/>
      <c r="VZO1" s="159"/>
      <c r="VZP1" s="159"/>
      <c r="VZQ1" s="159"/>
      <c r="VZR1" s="159"/>
      <c r="VZS1" s="159"/>
      <c r="VZT1" s="159"/>
      <c r="VZU1" s="159"/>
      <c r="VZV1" s="159"/>
      <c r="VZW1" s="159"/>
      <c r="VZX1" s="159"/>
      <c r="VZY1" s="159"/>
      <c r="VZZ1" s="159"/>
      <c r="WAA1" s="159"/>
      <c r="WAB1" s="159"/>
      <c r="WAC1" s="159"/>
      <c r="WAD1" s="159"/>
      <c r="WAE1" s="159"/>
      <c r="WAF1" s="159"/>
      <c r="WAG1" s="159"/>
      <c r="WAH1" s="159"/>
      <c r="WAI1" s="159"/>
      <c r="WAJ1" s="159"/>
      <c r="WAK1" s="159"/>
      <c r="WAL1" s="159"/>
      <c r="WAM1" s="159"/>
      <c r="WAN1" s="159"/>
      <c r="WAO1" s="159"/>
      <c r="WAP1" s="159"/>
      <c r="WAQ1" s="159"/>
      <c r="WAR1" s="159"/>
      <c r="WAS1" s="159"/>
      <c r="WAT1" s="159"/>
      <c r="WAU1" s="159"/>
      <c r="WAV1" s="159"/>
      <c r="WAW1" s="159"/>
      <c r="WAX1" s="159"/>
      <c r="WAY1" s="159"/>
      <c r="WAZ1" s="159"/>
      <c r="WBA1" s="159"/>
      <c r="WBB1" s="159"/>
      <c r="WBC1" s="159"/>
      <c r="WBD1" s="159"/>
      <c r="WBE1" s="159"/>
      <c r="WBF1" s="159"/>
      <c r="WBG1" s="159"/>
      <c r="WBH1" s="159"/>
      <c r="WBI1" s="159"/>
      <c r="WBJ1" s="159"/>
      <c r="WBK1" s="159"/>
      <c r="WBL1" s="159"/>
      <c r="WBM1" s="159"/>
      <c r="WBN1" s="159"/>
      <c r="WBO1" s="159"/>
      <c r="WBP1" s="159"/>
      <c r="WBQ1" s="159"/>
      <c r="WBR1" s="159"/>
      <c r="WBS1" s="159"/>
      <c r="WBT1" s="159"/>
      <c r="WBU1" s="159"/>
      <c r="WBV1" s="159"/>
      <c r="WBW1" s="159"/>
      <c r="WBX1" s="159"/>
      <c r="WBY1" s="159"/>
      <c r="WBZ1" s="159"/>
      <c r="WCA1" s="159"/>
      <c r="WCB1" s="159"/>
      <c r="WCC1" s="159"/>
      <c r="WCD1" s="159"/>
      <c r="WCE1" s="159"/>
      <c r="WCF1" s="159"/>
      <c r="WCG1" s="159"/>
      <c r="WCH1" s="159"/>
      <c r="WCI1" s="159"/>
      <c r="WCJ1" s="159"/>
      <c r="WCK1" s="159"/>
      <c r="WCL1" s="159"/>
      <c r="WCM1" s="159"/>
      <c r="WCN1" s="159"/>
      <c r="WCO1" s="159"/>
      <c r="WCP1" s="159"/>
      <c r="WCQ1" s="159"/>
      <c r="WCR1" s="159"/>
      <c r="WCS1" s="159"/>
      <c r="WCT1" s="159"/>
      <c r="WCU1" s="159"/>
      <c r="WCV1" s="159"/>
      <c r="WCW1" s="159"/>
      <c r="WCX1" s="159"/>
      <c r="WCY1" s="159"/>
      <c r="WCZ1" s="159"/>
      <c r="WDA1" s="159"/>
      <c r="WDB1" s="159"/>
      <c r="WDC1" s="159"/>
      <c r="WDD1" s="159"/>
      <c r="WDE1" s="159"/>
      <c r="WDF1" s="159"/>
      <c r="WDG1" s="159"/>
      <c r="WDH1" s="159"/>
      <c r="WDI1" s="159"/>
      <c r="WDJ1" s="159"/>
      <c r="WDK1" s="159"/>
      <c r="WDL1" s="159"/>
      <c r="WDM1" s="159"/>
      <c r="WDN1" s="159"/>
      <c r="WDO1" s="159"/>
      <c r="WDP1" s="159"/>
      <c r="WDQ1" s="159"/>
      <c r="WDR1" s="159"/>
      <c r="WDS1" s="159"/>
      <c r="WDT1" s="159"/>
      <c r="WDU1" s="159"/>
      <c r="WDV1" s="159"/>
      <c r="WDW1" s="159"/>
      <c r="WDX1" s="159"/>
      <c r="WDY1" s="159"/>
      <c r="WDZ1" s="159"/>
      <c r="WEA1" s="159"/>
      <c r="WEB1" s="159"/>
      <c r="WEC1" s="159"/>
      <c r="WED1" s="159"/>
      <c r="WEE1" s="159"/>
      <c r="WEF1" s="159"/>
      <c r="WEG1" s="159"/>
      <c r="WEH1" s="159"/>
      <c r="WEI1" s="159"/>
      <c r="WEJ1" s="159"/>
      <c r="WEK1" s="159"/>
      <c r="WEL1" s="159"/>
      <c r="WEM1" s="159"/>
      <c r="WEN1" s="159"/>
      <c r="WEO1" s="159"/>
      <c r="WEP1" s="159"/>
      <c r="WEQ1" s="159"/>
      <c r="WER1" s="159"/>
      <c r="WES1" s="159"/>
      <c r="WET1" s="159"/>
      <c r="WEU1" s="159"/>
      <c r="WEV1" s="159"/>
      <c r="WEW1" s="159"/>
      <c r="WEX1" s="159"/>
      <c r="WEY1" s="159"/>
      <c r="WEZ1" s="159"/>
      <c r="WFA1" s="159"/>
      <c r="WFB1" s="159"/>
      <c r="WFC1" s="159"/>
      <c r="WFD1" s="159"/>
      <c r="WFE1" s="159"/>
      <c r="WFF1" s="159"/>
      <c r="WFG1" s="159"/>
      <c r="WFH1" s="159"/>
      <c r="WFI1" s="159"/>
      <c r="WFJ1" s="159"/>
      <c r="WFK1" s="159"/>
      <c r="WFL1" s="159"/>
      <c r="WFM1" s="159"/>
      <c r="WFN1" s="159"/>
      <c r="WFO1" s="159"/>
      <c r="WFP1" s="159"/>
      <c r="WFQ1" s="159"/>
      <c r="WFR1" s="159"/>
      <c r="WFS1" s="159"/>
      <c r="WFT1" s="159"/>
      <c r="WFU1" s="159"/>
      <c r="WFV1" s="159"/>
      <c r="WFW1" s="159"/>
      <c r="WFX1" s="159"/>
      <c r="WFY1" s="159"/>
      <c r="WFZ1" s="159"/>
      <c r="WGA1" s="159"/>
      <c r="WGB1" s="159"/>
      <c r="WGC1" s="159"/>
      <c r="WGD1" s="159"/>
      <c r="WGE1" s="159"/>
      <c r="WGF1" s="159"/>
      <c r="WGG1" s="159"/>
      <c r="WGH1" s="159"/>
      <c r="WGI1" s="159"/>
      <c r="WGJ1" s="159"/>
      <c r="WGK1" s="159"/>
      <c r="WGL1" s="159"/>
      <c r="WGM1" s="159"/>
      <c r="WGN1" s="159"/>
      <c r="WGO1" s="159"/>
      <c r="WGP1" s="159"/>
      <c r="WGQ1" s="159"/>
      <c r="WGR1" s="159"/>
      <c r="WGS1" s="159"/>
      <c r="WGT1" s="159"/>
      <c r="WGU1" s="159"/>
      <c r="WGV1" s="159"/>
      <c r="WGW1" s="159"/>
      <c r="WGX1" s="159"/>
      <c r="WGY1" s="159"/>
      <c r="WGZ1" s="159"/>
      <c r="WHA1" s="159"/>
      <c r="WHB1" s="159"/>
      <c r="WHC1" s="159"/>
      <c r="WHD1" s="159"/>
      <c r="WHE1" s="159"/>
      <c r="WHF1" s="159"/>
      <c r="WHG1" s="159"/>
      <c r="WHH1" s="159"/>
      <c r="WHI1" s="159"/>
      <c r="WHJ1" s="159"/>
      <c r="WHK1" s="159"/>
      <c r="WHL1" s="159"/>
      <c r="WHM1" s="159"/>
      <c r="WHN1" s="159"/>
      <c r="WHO1" s="159"/>
      <c r="WHP1" s="159"/>
      <c r="WHQ1" s="159"/>
      <c r="WHR1" s="159"/>
      <c r="WHS1" s="159"/>
      <c r="WHT1" s="159"/>
      <c r="WHU1" s="159"/>
      <c r="WHV1" s="159"/>
      <c r="WHW1" s="159"/>
      <c r="WHX1" s="159"/>
      <c r="WHY1" s="159"/>
      <c r="WHZ1" s="159"/>
      <c r="WIA1" s="159"/>
      <c r="WIB1" s="159"/>
      <c r="WIC1" s="159"/>
      <c r="WID1" s="159"/>
      <c r="WIE1" s="159"/>
      <c r="WIF1" s="159"/>
      <c r="WIG1" s="159"/>
      <c r="WIH1" s="159"/>
      <c r="WII1" s="159"/>
      <c r="WIJ1" s="159"/>
      <c r="WIK1" s="159"/>
      <c r="WIL1" s="159"/>
      <c r="WIM1" s="159"/>
      <c r="WIN1" s="159"/>
      <c r="WIO1" s="159"/>
      <c r="WIP1" s="159"/>
      <c r="WIQ1" s="159"/>
      <c r="WIR1" s="159"/>
      <c r="WIS1" s="159"/>
      <c r="WIT1" s="159"/>
      <c r="WIU1" s="159"/>
      <c r="WIV1" s="159"/>
      <c r="WIW1" s="159"/>
      <c r="WIX1" s="159"/>
      <c r="WIY1" s="159"/>
      <c r="WIZ1" s="159"/>
      <c r="WJA1" s="159"/>
      <c r="WJB1" s="159"/>
      <c r="WJC1" s="159"/>
      <c r="WJD1" s="159"/>
      <c r="WJE1" s="159"/>
      <c r="WJF1" s="159"/>
      <c r="WJG1" s="159"/>
      <c r="WJH1" s="159"/>
      <c r="WJI1" s="159"/>
      <c r="WJJ1" s="159"/>
      <c r="WJK1" s="159"/>
      <c r="WJL1" s="159"/>
      <c r="WJM1" s="159"/>
      <c r="WJN1" s="159"/>
      <c r="WJO1" s="159"/>
      <c r="WJP1" s="159"/>
      <c r="WJQ1" s="159"/>
      <c r="WJR1" s="159"/>
      <c r="WJS1" s="159"/>
      <c r="WJT1" s="159"/>
      <c r="WJU1" s="159"/>
      <c r="WJV1" s="159"/>
      <c r="WJW1" s="159"/>
      <c r="WJX1" s="159"/>
      <c r="WJY1" s="159"/>
      <c r="WJZ1" s="159"/>
      <c r="WKA1" s="159"/>
      <c r="WKB1" s="159"/>
      <c r="WKC1" s="159"/>
      <c r="WKD1" s="159"/>
      <c r="WKE1" s="159"/>
      <c r="WKF1" s="159"/>
      <c r="WKG1" s="159"/>
      <c r="WKH1" s="159"/>
      <c r="WKI1" s="159"/>
      <c r="WKJ1" s="159"/>
      <c r="WKK1" s="159"/>
      <c r="WKL1" s="159"/>
      <c r="WKM1" s="159"/>
      <c r="WKN1" s="159"/>
      <c r="WKO1" s="159"/>
      <c r="WKP1" s="159"/>
      <c r="WKQ1" s="159"/>
      <c r="WKR1" s="159"/>
      <c r="WKS1" s="159"/>
      <c r="WKT1" s="159"/>
      <c r="WKU1" s="159"/>
      <c r="WKV1" s="159"/>
      <c r="WKW1" s="159"/>
      <c r="WKX1" s="159"/>
      <c r="WKY1" s="159"/>
      <c r="WKZ1" s="159"/>
      <c r="WLA1" s="159"/>
      <c r="WLB1" s="159"/>
      <c r="WLC1" s="159"/>
      <c r="WLD1" s="159"/>
      <c r="WLE1" s="159"/>
      <c r="WLF1" s="159"/>
      <c r="WLG1" s="159"/>
      <c r="WLH1" s="159"/>
      <c r="WLI1" s="159"/>
      <c r="WLJ1" s="159"/>
      <c r="WLK1" s="159"/>
      <c r="WLL1" s="159"/>
      <c r="WLM1" s="159"/>
      <c r="WLN1" s="159"/>
      <c r="WLO1" s="159"/>
      <c r="WLP1" s="159"/>
      <c r="WLQ1" s="159"/>
      <c r="WLR1" s="159"/>
      <c r="WLS1" s="159"/>
      <c r="WLT1" s="159"/>
      <c r="WLU1" s="159"/>
      <c r="WLV1" s="159"/>
      <c r="WLW1" s="159"/>
      <c r="WLX1" s="159"/>
      <c r="WLY1" s="159"/>
      <c r="WLZ1" s="159"/>
      <c r="WMA1" s="159"/>
      <c r="WMB1" s="159"/>
      <c r="WMC1" s="159"/>
      <c r="WMD1" s="159"/>
      <c r="WME1" s="159"/>
      <c r="WMF1" s="159"/>
      <c r="WMG1" s="159"/>
      <c r="WMH1" s="159"/>
      <c r="WMI1" s="159"/>
      <c r="WMJ1" s="159"/>
      <c r="WMK1" s="159"/>
      <c r="WML1" s="159"/>
      <c r="WMM1" s="159"/>
      <c r="WMN1" s="159"/>
      <c r="WMO1" s="159"/>
      <c r="WMP1" s="159"/>
      <c r="WMQ1" s="159"/>
      <c r="WMR1" s="159"/>
      <c r="WMS1" s="159"/>
      <c r="WMT1" s="159"/>
      <c r="WMU1" s="159"/>
      <c r="WMV1" s="159"/>
      <c r="WMW1" s="159"/>
      <c r="WMX1" s="159"/>
      <c r="WMY1" s="159"/>
      <c r="WMZ1" s="159"/>
      <c r="WNA1" s="159"/>
      <c r="WNB1" s="159"/>
      <c r="WNC1" s="159"/>
      <c r="WND1" s="159"/>
      <c r="WNE1" s="159"/>
      <c r="WNF1" s="159"/>
      <c r="WNG1" s="159"/>
      <c r="WNH1" s="159"/>
      <c r="WNI1" s="159"/>
      <c r="WNJ1" s="159"/>
      <c r="WNK1" s="159"/>
      <c r="WNL1" s="159"/>
      <c r="WNM1" s="159"/>
      <c r="WNN1" s="159"/>
      <c r="WNO1" s="159"/>
      <c r="WNP1" s="159"/>
      <c r="WNQ1" s="159"/>
      <c r="WNR1" s="159"/>
      <c r="WNS1" s="159"/>
      <c r="WNT1" s="159"/>
      <c r="WNU1" s="159"/>
      <c r="WNV1" s="159"/>
      <c r="WNW1" s="159"/>
      <c r="WNX1" s="159"/>
      <c r="WNY1" s="159"/>
      <c r="WNZ1" s="159"/>
      <c r="WOA1" s="159"/>
      <c r="WOB1" s="159"/>
      <c r="WOC1" s="159"/>
      <c r="WOD1" s="159"/>
      <c r="WOE1" s="159"/>
      <c r="WOF1" s="159"/>
      <c r="WOG1" s="159"/>
      <c r="WOH1" s="159"/>
      <c r="WOI1" s="159"/>
      <c r="WOJ1" s="159"/>
      <c r="WOK1" s="159"/>
      <c r="WOL1" s="159"/>
      <c r="WOM1" s="159"/>
      <c r="WON1" s="159"/>
      <c r="WOO1" s="159"/>
      <c r="WOP1" s="159"/>
      <c r="WOQ1" s="159"/>
      <c r="WOR1" s="159"/>
      <c r="WOS1" s="159"/>
      <c r="WOT1" s="159"/>
      <c r="WOU1" s="159"/>
      <c r="WOV1" s="159"/>
      <c r="WOW1" s="159"/>
      <c r="WOX1" s="159"/>
      <c r="WOY1" s="159"/>
      <c r="WOZ1" s="159"/>
      <c r="WPA1" s="159"/>
      <c r="WPB1" s="159"/>
      <c r="WPC1" s="159"/>
      <c r="WPD1" s="159"/>
      <c r="WPE1" s="159"/>
      <c r="WPF1" s="159"/>
      <c r="WPG1" s="159"/>
      <c r="WPH1" s="159"/>
      <c r="WPI1" s="159"/>
      <c r="WPJ1" s="159"/>
      <c r="WPK1" s="159"/>
      <c r="WPL1" s="159"/>
      <c r="WPM1" s="159"/>
      <c r="WPN1" s="159"/>
      <c r="WPO1" s="159"/>
      <c r="WPP1" s="159"/>
      <c r="WPQ1" s="159"/>
      <c r="WPR1" s="159"/>
      <c r="WPS1" s="159"/>
      <c r="WPT1" s="159"/>
      <c r="WPU1" s="159"/>
      <c r="WPV1" s="159"/>
      <c r="WPW1" s="159"/>
      <c r="WPX1" s="159"/>
      <c r="WPY1" s="159"/>
      <c r="WPZ1" s="159"/>
      <c r="WQA1" s="159"/>
      <c r="WQB1" s="159"/>
      <c r="WQC1" s="159"/>
      <c r="WQD1" s="159"/>
      <c r="WQE1" s="159"/>
      <c r="WQF1" s="159"/>
      <c r="WQG1" s="159"/>
      <c r="WQH1" s="159"/>
      <c r="WQI1" s="159"/>
      <c r="WQJ1" s="159"/>
      <c r="WQK1" s="159"/>
      <c r="WQL1" s="159"/>
      <c r="WQM1" s="159"/>
      <c r="WQN1" s="159"/>
      <c r="WQO1" s="159"/>
      <c r="WQP1" s="159"/>
      <c r="WQQ1" s="159"/>
      <c r="WQR1" s="159"/>
      <c r="WQS1" s="159"/>
      <c r="WQT1" s="159"/>
      <c r="WQU1" s="159"/>
      <c r="WQV1" s="159"/>
      <c r="WQW1" s="159"/>
      <c r="WQX1" s="159"/>
      <c r="WQY1" s="159"/>
      <c r="WQZ1" s="159"/>
      <c r="WRA1" s="159"/>
      <c r="WRB1" s="159"/>
      <c r="WRC1" s="159"/>
      <c r="WRD1" s="159"/>
      <c r="WRE1" s="159"/>
      <c r="WRF1" s="159"/>
      <c r="WRG1" s="159"/>
      <c r="WRH1" s="159"/>
      <c r="WRI1" s="159"/>
      <c r="WRJ1" s="159"/>
      <c r="WRK1" s="159"/>
      <c r="WRL1" s="159"/>
      <c r="WRM1" s="159"/>
      <c r="WRN1" s="159"/>
      <c r="WRO1" s="159"/>
      <c r="WRP1" s="159"/>
      <c r="WRQ1" s="159"/>
      <c r="WRR1" s="159"/>
      <c r="WRS1" s="159"/>
      <c r="WRT1" s="159"/>
      <c r="WRU1" s="159"/>
      <c r="WRV1" s="159"/>
      <c r="WRW1" s="159"/>
      <c r="WRX1" s="159"/>
      <c r="WRY1" s="159"/>
      <c r="WRZ1" s="159"/>
      <c r="WSA1" s="159"/>
      <c r="WSB1" s="159"/>
      <c r="WSC1" s="159"/>
      <c r="WSD1" s="159"/>
      <c r="WSE1" s="159"/>
      <c r="WSF1" s="159"/>
      <c r="WSG1" s="159"/>
      <c r="WSH1" s="159"/>
      <c r="WSI1" s="159"/>
      <c r="WSJ1" s="159"/>
      <c r="WSK1" s="159"/>
      <c r="WSL1" s="159"/>
      <c r="WSM1" s="159"/>
      <c r="WSN1" s="159"/>
      <c r="WSO1" s="159"/>
      <c r="WSP1" s="159"/>
      <c r="WSQ1" s="159"/>
      <c r="WSR1" s="159"/>
    </row>
    <row r="2" spans="1:16060">
      <c r="A2" s="517" t="str">
        <f>_xlfn.TEXTJOIN(" 
-",,'Attributes list'!B3:B18)</f>
        <v xml:space="preserve"> Brand 
- List of set components 
- Product category 
-Style Name 
- Material description 
- Special certification for brand name claim (function, finishing) 
-Garment length type (long/short sleeve, capri, 3/4, ...)  
-Total Lenght in cm for each size 
- Fit description 
- Waistline / Collar line / Neckline type 
- Details for fit and cut 
- Type of Closure 
- Pockets (specify position) 
- Print (specify position) 
- Printing technology 
- Embellishment (specify position)</v>
      </c>
      <c r="B2" s="517" t="str">
        <f>_xlfn.TEXTJOIN("
-",,'Attributes list'!F3:F8)</f>
        <v xml:space="preserve"> Brand (+ style name/number if applicable)
- List of set components
-Product category
- Product description
- Product measurements (cm) 
- Additional Info</v>
      </c>
      <c r="C2" s="517" t="str">
        <f>_xlfn.TEXTJOIN("
-",,'Attributes list'!J3:J22)</f>
        <v xml:space="preserve"> Brand
- List of set components
-Product category
- Name of the style
- Material description
- Fitting features
- Décolleté
- Shape of cup
-Wire
- Strap 
- Bar
- Boning
- Details 
- Back construction
- Tape underneath breast
- Fastening 
- Additional features
- Additional Info</v>
      </c>
      <c r="D2" s="517" t="str">
        <f>_xlfn.TEXTJOIN("
-",,'Attributes list'!N3:N23)</f>
        <v xml:space="preserve"> Brand
- List of set components
-Product category
- Material
- Fit 
- Fitting features
-Type of leg opening
- Waistband
- Crotch
- Details (specify position)
- Additional Info</v>
      </c>
      <c r="E2" s="517" t="str">
        <f>_xlfn.TEXTJOIN("
-",,'Attributes list'!R3:R23)</f>
        <v xml:space="preserve"> Brand
- List of set components
-Product category
- Material
- Fit
- Fitting features
- Pattern details
- Décolleté
-Top internal construction type
- Wire
- Straps
-Bar
- Bones
- Details (specify position)
- Back neck drop 
- Leg opening
- Fastening
- Additional Info</v>
      </c>
      <c r="F2" s="517" t="str">
        <f>_xlfn.TEXTJOIN("
-",,'Attributes list'!V3:V11)</f>
        <v xml:space="preserve"> Brand
- List of set components
-Product category
- Material
- Special Feature/Function
- Waistband
- Heel / toe
- Details (specify position)
- Additional Info</v>
      </c>
      <c r="G2" s="517" t="str">
        <f>_xlfn.TEXTJOIN("
-",,'Attributes list'!Z3:Z21)</f>
        <v xml:space="preserve"> Brand
-Product category
- Number of components within the set 
-Material description
-Pile / pile height
-Weight (total weight xxxg/m²)- Pile Density (knots: xxx /m²) 
-Design / colour Description/decorative element (including description of position)
-Reverse / Special Features (including description of the edges)
-Dimensions (of all individual components)
-Certificates/ License/Finishing                                                                            
-Additional Info</v>
      </c>
      <c r="H2" s="517" t="str">
        <f>_xlfn.TEXTJOIN("
-",,'Attributes list'!AD3:AD21)</f>
        <v xml:space="preserve"> Brand
- Product Specification 
- Product category 
- List of set components
-Material description
- Product description (application fields/function/design)
-Special features /decorative element (including description of position)
-Certificates/ License/Finishing 
-State special finishing / claims (claims form to be submitted)
-Dimensions (of all individual components)
- Colour / design 
- Manufacturer warranty/warranty conditions
- Additional Info</v>
      </c>
      <c r="I2" s="517" t="str">
        <f>_xlfn.TEXTJOIN("
-",,'Attributes list'!AH3:AH21)</f>
        <v xml:space="preserve"> Brand
- Product category
- List of set components
-Material description
-Decorative elements description including location
-Special features /decorative element (including description of position)
-Certificates/ License/Finishing 
-Dimensions (of all individual components)
- Additional Info</v>
      </c>
      <c r="J2" s="517" t="str">
        <f>_xlfn.TEXTJOIN("
-",,'Attributes list'!AL3:AL11)</f>
        <v xml:space="preserve"> Brand
- Product category
- List of set components
-Material description
- Product description (function/design) (state fiber type and filled weight)
-Decorative elements description including location
-Certificates/ License/Finishing 
-Dimensions (of all individual components)
- Additional Info</v>
      </c>
      <c r="K2" s="517" t="str">
        <f>_xlfn.TEXTJOIN("
-",,'Attributes list'!AP3:AP11)</f>
        <v xml:space="preserve"> Brand
- Product category
- List of set components
-Material description
- Product description (function/design)
-Decorative elements description including location
-Certificates/ License/Finishing 
-Dimensions (of all individual components)
- Additional Info</v>
      </c>
      <c r="L2" s="517" t="str">
        <f>_xlfn.TEXTJOIN("
-",,'Attributes list'!AT3:AT11)</f>
        <v xml:space="preserve"> Brand
- Product category
- List of set components
-Material description
- Product description (function/design)
-Decorative elements description including location
-Certificates/ License/Finishing 
- Dimensions
- Additional Info</v>
      </c>
      <c r="M2" s="517" t="str">
        <f>_xlfn.TEXTJOIN("
-",,'Attributes list'!AX2:AX22)</f>
        <v>Bed Linen, Duvet covers, sheets, pillowcase
- Brand
- Product category
- List of set components
-Material description
- Product description (function/design)
-Decorative elements description including location
- Colour / description of front and back side
-Certificates/ License//Finishing 
-Dimensions of all individual components
(inclusive filling pillows)
-KLIMA
- Additional Info</v>
      </c>
      <c r="N2" s="517" t="str">
        <f>_xlfn.TEXTJOIN("
-",,'Attributes list'!BB3:BB15)</f>
        <v xml:space="preserve"> Brand
- Product category
- Type of furniture intended to be used with 
- List of set components
- Dimensions of all set elements
- Weight (of all individual components)
-Certificates/ License/Finishing 
- Design/colour
Description of front and reverse
- Special features/application field
- Additional Info</v>
      </c>
      <c r="O2" s="517" t="str">
        <f>_xlfn.TEXTJOIN("
-",,'Attributes list'!BF3:BF22)</f>
        <v xml:space="preserve"> Brand
-Material description
- Product category
- List of set components
- Set elements with dimensions and fill weight
- Description/decorative element (including description of position)
- Design/colour
description of front and back side
-Certificates/ License/Finishing 
-Degree of warmth /Season
- Bedding quilting type
-Special marking / symbol / registered brand
- Additional Info</v>
      </c>
      <c r="P2" s="517" t="str">
        <f>_xlfn.TEXTJOIN("
-",,'Attributes list'!BJ3:BJ21)</f>
        <v xml:space="preserve"> Brand
- Product category
- Dimensions
- Total height
-Product Construction: 
core type and height (cm), number of layers, individual layers thickness, number of springs, ...
- Foam quality/density
-Degree of comfort offered for persons up to xkg (specify if is different by sku)
-Use suggested for front and reverse 
- Cover
- Description/decorative element (including description of position)
-Certificates/ License/Finishing 
- Quality symbol
- Manufacturer warranty/warranty conditions 
- Material composition 
- Quilting 
- Additional Info</v>
      </c>
      <c r="Q2" s="517" t="str">
        <f>_xlfn.TEXTJOIN("
-",,'Attributes list'!BN3:BN12)</f>
        <v>Brand (+ style name/number if applicable)
-Product group
-Material description
-Special certification for brand name claim (function, finishing)
-Type of closure
-Print                                                                                       (specify position)
-Embellishment                                                                         (specify position)
-Details
-Heel shape
-Measurements in cm (Opening circumference, Heel Height, Plateau Height )</v>
      </c>
      <c r="R2" s="517" t="str">
        <f>_xlfn.TEXTJOIN("
",,'Attributes list'!BR3:BR11)</f>
        <v>Brand (+ style name/number if applicable)
List of set components
Type of Bag/suitcase
Special certification for brand name claim (function, finishing)
Product details
Type of closure
Strap / handle description
Additional features (inside/outside)
Manufacturer warranty/warranty conditions</v>
      </c>
      <c r="S2" s="517" t="str">
        <f>_xlfn.TEXTJOIN("
",,'Attributes list'!BV3:BV11)</f>
        <v>Brand
List of set components
Type of Umbrella
Product description
Measurements               
Material composition 
Colour
Additional info
0</v>
      </c>
      <c r="T2" s="517" t="str">
        <f>_xlfn.TEXTJOIN("
",,'Attributes list'!BZ3:BZ15)</f>
        <v>Brand 
Front side Material/Color and Dimension
Temples Material/Color and Dimension
Bridge Material/Color and Dimension
Lens Material and Color
Car use (Y/N)
Shape
Diotria
Avaiable colors
Polarized (Y/N)
Case (Y/N) and description
Cleaning cloth (Y/N)
Additional info</v>
      </c>
      <c r="U2" s="517" t="str">
        <f>_xlfn.TEXTJOIN("
",,'Attributes list'!CD3:CD15)</f>
        <v>Brand 
Front side Material/Color and Dimension
Temples Material/Color and Dimension
Bridge Material/Color and Dimension
Lens Material and Color
Car use (Y/N)
Shape
Diotria
Avaiable colors
Polarized (Y/N)
Case (Y/N) and description
Cleaning cloth (Y/N)
Additional info</v>
      </c>
      <c r="V2" s="517" t="str">
        <f>_xlfn.TEXTJOIN("
",,'Attributes list'!CH3:CH11)</f>
        <v/>
      </c>
      <c r="W2" s="517" t="str">
        <f>_xlfn.TEXTJOIN("
",,'Attributes list'!CL3:CL11)</f>
        <v/>
      </c>
      <c r="X2" s="517" t="str">
        <f>_xlfn.TEXTJOIN("
",,'Attributes list'!CP3:CP11)</f>
        <v/>
      </c>
      <c r="Y2" s="517" t="str">
        <f>_xlfn.TEXTJOIN("
",,'Attributes list'!CT3:CT11)</f>
        <v/>
      </c>
      <c r="Z2" s="517" t="str">
        <f>_xlfn.TEXTJOIN("
",,'Attributes list'!CX3:CX11)</f>
        <v/>
      </c>
      <c r="AA2" s="517" t="str">
        <f>_xlfn.TEXTJOIN("
",,'Attributes list'!DB3:DB11)</f>
        <v/>
      </c>
      <c r="AB2" s="517" t="str">
        <f>_xlfn.TEXTJOIN("
",,'Attributes list'!DF3:DF11)</f>
        <v/>
      </c>
      <c r="AC2" s="517" t="str">
        <f>_xlfn.TEXTJOIN("
",,'Attributes list'!DJ3:DJ11)</f>
        <v/>
      </c>
      <c r="AD2" s="517" t="str">
        <f>_xlfn.TEXTJOIN("
",,'Attributes list'!DN3:DN11)</f>
        <v/>
      </c>
      <c r="AE2" s="517" t="str">
        <f>_xlfn.TEXTJOIN("
",,'Attributes list'!DR3:DR11)</f>
        <v/>
      </c>
      <c r="AF2" s="517" t="str">
        <f>_xlfn.TEXTJOIN("
",,'Attributes list'!DV3:DV11)</f>
        <v/>
      </c>
      <c r="AG2" s="517" t="str">
        <f>_xlfn.TEXTJOIN("
",,'Attributes list'!DZ3:DZ11)</f>
        <v/>
      </c>
    </row>
    <row r="3" spans="1:16060">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row>
    <row r="4" spans="1:16060">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row>
    <row r="5" spans="1:16060">
      <c r="A5" s="517"/>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row>
    <row r="6" spans="1:16060">
      <c r="A6" s="517"/>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row>
    <row r="7" spans="1:16060">
      <c r="A7" s="517"/>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row>
    <row r="8" spans="1:16060">
      <c r="A8" s="517"/>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row>
    <row r="9" spans="1:16060">
      <c r="A9" s="517"/>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row>
    <row r="10" spans="1:16060">
      <c r="A10" s="517"/>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row>
    <row r="11" spans="1:16060">
      <c r="A11" s="517"/>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row>
    <row r="12" spans="1:16060">
      <c r="A12" s="517"/>
      <c r="B12" s="517"/>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row>
    <row r="13" spans="1:16060">
      <c r="A13" s="517"/>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row>
    <row r="14" spans="1:16060">
      <c r="A14" s="517"/>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row>
    <row r="15" spans="1:16060">
      <c r="A15" s="517"/>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row>
    <row r="16" spans="1:16060">
      <c r="A16" s="517"/>
      <c r="B16" s="517"/>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row>
    <row r="17" spans="1:33">
      <c r="A17" s="517"/>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row>
    <row r="18" spans="1:33">
      <c r="A18" s="517"/>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row>
    <row r="19" spans="1:33" ht="93" customHeight="1">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row>
    <row r="23" spans="1:33" ht="201.75" customHeight="1">
      <c r="A23" s="194" t="e">
        <f>IF(#REF!=web!$A$1,web!$A$2,IF(#REF!=web!$B$1,web!$B$2,IF(#REF!=web!$C$1,web!$C$2,IF(#REF!=web!$D$1,web!$D$2,IF(#REF!=web!$E$1,web!$E$2,IF(#REF!=web!$F$1,web!$F$2,IF(#REF!=web!$G$1,web!$G$2,IF(#REF!=web!$H$1,web!$H$2,IF(#REF!=web!$I$1,web!$I$2,IF(#REF!=web!$J$1,web!$J$2,IF(#REF!=web!$K$1,web!$K$2,IF(#REF!=web!$L$1,web!$L$2,IF(#REF!=web!$M$1,web!$M$2,IF(#REF!=web!$N$1,web!$N$2,IF(#REF!=web!$O$1,web!$O$2,IF(#REF!=web!$P$1,web!$P$2,IF(#REF!=web!$Q$1,web!$Q$2,IF(#REF!=web!$R$1,web!$R$2,""))))))))))))))))))</f>
        <v>#REF!</v>
      </c>
      <c r="B23" s="193" t="s">
        <v>2411</v>
      </c>
    </row>
  </sheetData>
  <mergeCells count="33">
    <mergeCell ref="L2:L19"/>
    <mergeCell ref="A2:A19"/>
    <mergeCell ref="B2:B19"/>
    <mergeCell ref="C2:C19"/>
    <mergeCell ref="D2:D19"/>
    <mergeCell ref="E2:E19"/>
    <mergeCell ref="F2:F19"/>
    <mergeCell ref="G2:G19"/>
    <mergeCell ref="H2:H19"/>
    <mergeCell ref="I2:I19"/>
    <mergeCell ref="J2:J19"/>
    <mergeCell ref="K2:K19"/>
    <mergeCell ref="X2:X19"/>
    <mergeCell ref="M2:M19"/>
    <mergeCell ref="N2:N19"/>
    <mergeCell ref="O2:O19"/>
    <mergeCell ref="P2:P19"/>
    <mergeCell ref="Q2:Q19"/>
    <mergeCell ref="R2:R19"/>
    <mergeCell ref="S2:S19"/>
    <mergeCell ref="T2:T19"/>
    <mergeCell ref="U2:U19"/>
    <mergeCell ref="V2:V19"/>
    <mergeCell ref="W2:W19"/>
    <mergeCell ref="AE2:AE19"/>
    <mergeCell ref="AF2:AF19"/>
    <mergeCell ref="AG2:AG19"/>
    <mergeCell ref="Y2:Y19"/>
    <mergeCell ref="Z2:Z19"/>
    <mergeCell ref="AA2:AA19"/>
    <mergeCell ref="AB2:AB19"/>
    <mergeCell ref="AC2:AC19"/>
    <mergeCell ref="AD2:AD19"/>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5FF4-81DC-48D6-B0B5-26546C00AE11}">
  <dimension ref="A1:F12"/>
  <sheetViews>
    <sheetView workbookViewId="0"/>
  </sheetViews>
  <sheetFormatPr defaultColWidth="11.42578125" defaultRowHeight="15"/>
  <cols>
    <col min="1" max="1" width="59.5703125" style="59" customWidth="1"/>
    <col min="2" max="2" width="11.42578125" customWidth="1"/>
    <col min="3" max="4" width="23.28515625" style="59" customWidth="1"/>
    <col min="5" max="6" width="18" style="59" customWidth="1"/>
  </cols>
  <sheetData>
    <row r="1" spans="1:6" ht="15.75">
      <c r="A1" s="9" t="str">
        <f>'VENDOR INFORMATION'!I13</f>
        <v>English (default)</v>
      </c>
      <c r="B1" s="113"/>
      <c r="C1" s="58" t="s">
        <v>230</v>
      </c>
      <c r="D1" s="58" t="s">
        <v>231</v>
      </c>
      <c r="E1" s="58" t="s">
        <v>232</v>
      </c>
      <c r="F1" s="58" t="s">
        <v>1762</v>
      </c>
    </row>
    <row r="2" spans="1:6" s="3" customFormat="1" ht="43.5" customHeight="1">
      <c r="A2" s="17" t="str">
        <f>IF($A$1=$C$1,C2,IF($A$1=$D$1,D2,IF($A$1=$E$1,E2,IF($A$1=$F$1,F2))))</f>
        <v>Select</v>
      </c>
      <c r="C2" s="12" t="s">
        <v>284</v>
      </c>
      <c r="D2" s="12" t="s">
        <v>284</v>
      </c>
      <c r="E2" s="12" t="s">
        <v>300</v>
      </c>
      <c r="F2" s="12" t="s">
        <v>300</v>
      </c>
    </row>
    <row r="3" spans="1:6" s="3" customFormat="1" ht="43.5" customHeight="1">
      <c r="A3" s="17" t="str">
        <f>IF($A$1=$C$1,C3,IF($A$1=$D$1,D3,IF($A$1=$E$1,E3,IF($A$1=$F$1,F3))))</f>
        <v>Do not bleach</v>
      </c>
      <c r="C3" s="12" t="s">
        <v>1763</v>
      </c>
      <c r="D3" s="12" t="s">
        <v>1764</v>
      </c>
      <c r="E3" s="12" t="s">
        <v>1765</v>
      </c>
      <c r="F3" t="s">
        <v>1766</v>
      </c>
    </row>
    <row r="4" spans="1:6" s="3" customFormat="1" ht="43.5" customHeight="1">
      <c r="A4" s="17" t="str">
        <f>IF($A$1=$C$1,C4,IF($A$1=$D$1,D4,IF($A$1=$E$1,E4,IF($A$1=$F$1,F4))))</f>
        <v>Only oxygen bleach allowed</v>
      </c>
      <c r="C4" s="12" t="s">
        <v>1653</v>
      </c>
      <c r="D4" s="12" t="s">
        <v>1767</v>
      </c>
      <c r="E4" s="12" t="s">
        <v>1768</v>
      </c>
      <c r="F4" s="59" t="s">
        <v>1769</v>
      </c>
    </row>
    <row r="5" spans="1:6" s="3" customFormat="1" ht="43.5" customHeight="1">
      <c r="A5" s="17" t="str">
        <f>IF($A$1=$C$1,C5,IF($A$1=$D$1,D5,IF($A$1=$E$1,E5,IF($A$1=$F$1,F5))))</f>
        <v>Any bleach allowed</v>
      </c>
      <c r="C5" s="12" t="s">
        <v>1770</v>
      </c>
      <c r="D5" s="12" t="s">
        <v>1771</v>
      </c>
      <c r="E5" s="12" t="s">
        <v>1772</v>
      </c>
      <c r="F5" s="59" t="s">
        <v>1773</v>
      </c>
    </row>
    <row r="6" spans="1:6" s="3" customFormat="1" ht="43.5" customHeight="1">
      <c r="A6" s="12"/>
      <c r="C6" s="12"/>
      <c r="D6" s="12"/>
      <c r="E6" s="12"/>
      <c r="F6" s="12"/>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A08D-567E-46DB-937C-93539FF80449}">
  <dimension ref="A1:H12"/>
  <sheetViews>
    <sheetView workbookViewId="0"/>
  </sheetViews>
  <sheetFormatPr defaultColWidth="11.42578125" defaultRowHeight="15"/>
  <cols>
    <col min="1" max="1" width="59.5703125" style="59" customWidth="1"/>
    <col min="2" max="2" width="11.42578125" customWidth="1"/>
    <col min="3" max="6" width="11.42578125" style="59"/>
  </cols>
  <sheetData>
    <row r="1" spans="1:8" ht="30">
      <c r="A1" s="9" t="str">
        <f>'VENDOR INFORMATION'!I13</f>
        <v>English (default)</v>
      </c>
      <c r="B1" s="113"/>
      <c r="C1" s="58" t="s">
        <v>230</v>
      </c>
      <c r="D1" s="58" t="s">
        <v>231</v>
      </c>
      <c r="E1" s="58" t="s">
        <v>232</v>
      </c>
      <c r="F1" s="58" t="s">
        <v>1762</v>
      </c>
    </row>
    <row r="2" spans="1:8" s="3" customFormat="1" ht="43.5" customHeight="1">
      <c r="A2" s="17" t="str">
        <f>IF($A$1=$C$1,C2,IF($A$1=$D$1,D2,IF($A$1=$E$1,E2,IF($A$1=$F$1,F2))))</f>
        <v>Select</v>
      </c>
      <c r="C2" s="12" t="s">
        <v>284</v>
      </c>
      <c r="D2" s="12" t="s">
        <v>284</v>
      </c>
      <c r="E2" s="12" t="s">
        <v>284</v>
      </c>
      <c r="F2" s="12" t="s">
        <v>284</v>
      </c>
    </row>
    <row r="3" spans="1:8" s="3" customFormat="1" ht="43.5" customHeight="1">
      <c r="A3" s="17" t="str">
        <f>IF($A$1=$C$1,C3,IF($A$1=$D$1,D3,IF($A$1=$E$1,E3,IF($A$1=$F$1,F3))))</f>
        <v>Do not tumble dry</v>
      </c>
      <c r="C3" s="12" t="s">
        <v>1654</v>
      </c>
      <c r="D3" s="12" t="s">
        <v>1774</v>
      </c>
      <c r="E3" s="12" t="s">
        <v>1775</v>
      </c>
      <c r="F3" s="59" t="s">
        <v>1776</v>
      </c>
    </row>
    <row r="4" spans="1:8" s="3" customFormat="1" ht="43.5" customHeight="1">
      <c r="A4" s="17" t="str">
        <f>IF($A$1=$C$1,C4,IF($A$1=$D$1,D4,IF($A$1=$E$1,E4,IF($A$1=$F$1,F4))))</f>
        <v>Mild drying processes</v>
      </c>
      <c r="C4" s="12" t="s">
        <v>1655</v>
      </c>
      <c r="D4" s="12" t="s">
        <v>1777</v>
      </c>
      <c r="E4" s="12" t="s">
        <v>1778</v>
      </c>
      <c r="F4" s="59" t="s">
        <v>1779</v>
      </c>
      <c r="H4" s="114"/>
    </row>
    <row r="5" spans="1:8" s="3" customFormat="1" ht="43.5" customHeight="1">
      <c r="A5" s="17" t="str">
        <f>IF($A$1=$C$1,C5,IF($A$1=$D$1,D5,IF($A$1=$E$1,E5,IF($A$1=$F$1,F5))))</f>
        <v>Normal drying processes</v>
      </c>
      <c r="C5" s="12" t="s">
        <v>1780</v>
      </c>
      <c r="D5" s="12" t="s">
        <v>1781</v>
      </c>
      <c r="E5" s="12" t="s">
        <v>1782</v>
      </c>
      <c r="F5" s="59" t="s">
        <v>1783</v>
      </c>
    </row>
    <row r="6" spans="1:8" s="3" customFormat="1" ht="43.5" customHeight="1">
      <c r="A6" s="12"/>
      <c r="C6" s="12"/>
      <c r="D6" s="12"/>
      <c r="E6" s="12"/>
      <c r="F6" s="12"/>
    </row>
    <row r="7" spans="1:8" s="3" customFormat="1" ht="43.5" customHeight="1">
      <c r="A7" s="12"/>
      <c r="C7" s="12"/>
      <c r="D7" s="12"/>
      <c r="E7" s="12"/>
      <c r="F7" s="12"/>
    </row>
    <row r="8" spans="1:8" s="3" customFormat="1" ht="43.5" customHeight="1">
      <c r="A8" s="12"/>
      <c r="C8" s="12"/>
      <c r="D8" s="12"/>
      <c r="E8" s="12"/>
      <c r="F8" s="12"/>
    </row>
    <row r="9" spans="1:8" s="3" customFormat="1" ht="43.5" customHeight="1">
      <c r="A9" s="12"/>
      <c r="C9" s="12"/>
      <c r="D9" s="12"/>
      <c r="E9" s="12"/>
      <c r="F9" s="12"/>
    </row>
    <row r="10" spans="1:8" s="3" customFormat="1" ht="43.5" customHeight="1">
      <c r="A10" s="12"/>
      <c r="C10" s="12"/>
      <c r="D10" s="12"/>
      <c r="E10" s="12"/>
      <c r="F10" s="12"/>
    </row>
    <row r="11" spans="1:8" s="3" customFormat="1" ht="43.5" customHeight="1">
      <c r="A11" s="12"/>
      <c r="C11" s="12"/>
      <c r="D11" s="12"/>
      <c r="E11" s="12"/>
      <c r="F11" s="12"/>
    </row>
    <row r="12" spans="1:8" s="3" customFormat="1" ht="43.5" customHeight="1">
      <c r="A12" s="12"/>
      <c r="C12" s="12"/>
      <c r="D12" s="12"/>
      <c r="E12" s="12"/>
      <c r="F12" s="12"/>
    </row>
  </sheetData>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13CD-D268-43DC-ACB2-7166A9ADF815}">
  <dimension ref="A1:F12"/>
  <sheetViews>
    <sheetView workbookViewId="0"/>
  </sheetViews>
  <sheetFormatPr defaultColWidth="11.42578125" defaultRowHeight="15"/>
  <cols>
    <col min="1" max="1" width="59.5703125" style="59" customWidth="1"/>
    <col min="2" max="2" width="11.42578125" customWidth="1"/>
    <col min="3" max="4" width="22" style="59" customWidth="1"/>
    <col min="5" max="5" width="23.85546875" style="59" customWidth="1"/>
    <col min="6" max="6" width="31.7109375" style="59" customWidth="1"/>
  </cols>
  <sheetData>
    <row r="1" spans="1:6" ht="15.75">
      <c r="A1" s="9" t="str">
        <f>'VENDOR INFORMATION'!I13</f>
        <v>English (default)</v>
      </c>
      <c r="B1" s="113"/>
      <c r="C1" s="58" t="s">
        <v>230</v>
      </c>
      <c r="D1" s="58" t="s">
        <v>231</v>
      </c>
      <c r="E1" s="58" t="s">
        <v>232</v>
      </c>
      <c r="F1" s="58" t="s">
        <v>1762</v>
      </c>
    </row>
    <row r="2" spans="1:6" s="3" customFormat="1" ht="43.5" customHeight="1">
      <c r="A2" s="17" t="str">
        <f>IF($A$1=$C$1,C2,IF($A$1=$D$1,D2,IF($A$1=$E$1,E2,IF($A$1=$F$1,F2))))</f>
        <v>Select</v>
      </c>
      <c r="C2" s="12" t="s">
        <v>284</v>
      </c>
      <c r="D2" s="12" t="s">
        <v>284</v>
      </c>
      <c r="E2" s="12" t="s">
        <v>284</v>
      </c>
      <c r="F2" s="12" t="s">
        <v>284</v>
      </c>
    </row>
    <row r="3" spans="1:6" s="3" customFormat="1" ht="43.5" customHeight="1">
      <c r="A3" s="17" t="str">
        <f>IF($A$1=$C$1,C3,IF($A$1=$D$1,D3,IF($A$1=$E$1,E3,IF($A$1=$F$1,F3))))</f>
        <v>Do not iron</v>
      </c>
      <c r="C3" s="12" t="s">
        <v>1784</v>
      </c>
      <c r="D3" s="12" t="s">
        <v>1785</v>
      </c>
      <c r="E3" s="12" t="s">
        <v>1786</v>
      </c>
      <c r="F3" s="12" t="s">
        <v>1787</v>
      </c>
    </row>
    <row r="4" spans="1:6" s="3" customFormat="1" ht="43.5" customHeight="1">
      <c r="A4" s="17" t="str">
        <f>IF($A$1=$C$1,C4,IF($A$1=$D$1,D4,IF($A$1=$E$1,E4,IF($A$1=$F$1,F4))))</f>
        <v>Iron at low temperature</v>
      </c>
      <c r="C4" s="12" t="s">
        <v>1656</v>
      </c>
      <c r="D4" s="12" t="s">
        <v>1788</v>
      </c>
      <c r="E4" s="12" t="s">
        <v>1789</v>
      </c>
      <c r="F4" s="12" t="s">
        <v>1790</v>
      </c>
    </row>
    <row r="5" spans="1:6" s="3" customFormat="1" ht="43.5" customHeight="1">
      <c r="A5" s="17" t="str">
        <f>IF($A$1=$C$1,C5,IF($A$1=$D$1,D5,IF($A$1=$E$1,E5,IF($A$1=$F$1,F5))))</f>
        <v>Iron at moderate temperature</v>
      </c>
      <c r="C5" s="12" t="s">
        <v>1791</v>
      </c>
      <c r="D5" s="12" t="s">
        <v>1792</v>
      </c>
      <c r="E5" s="12" t="s">
        <v>1793</v>
      </c>
      <c r="F5" s="12" t="s">
        <v>1794</v>
      </c>
    </row>
    <row r="6" spans="1:6" s="3" customFormat="1" ht="43.5" customHeight="1">
      <c r="A6" s="17" t="str">
        <f>IF($A$1=$C$1,C6,IF($A$1=$D$1,D6,IF($A$1=$E$1,E6,IF($A$1=$F$1,F6))))</f>
        <v>Hot iron</v>
      </c>
      <c r="C6" s="12" t="s">
        <v>1795</v>
      </c>
      <c r="D6" s="12" t="s">
        <v>1796</v>
      </c>
      <c r="E6" s="12" t="s">
        <v>1797</v>
      </c>
      <c r="F6" s="12" t="s">
        <v>1798</v>
      </c>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DC1F6-47BC-4835-AD73-2F208B668411}">
  <dimension ref="A1:F12"/>
  <sheetViews>
    <sheetView workbookViewId="0"/>
  </sheetViews>
  <sheetFormatPr defaultColWidth="11.42578125" defaultRowHeight="15"/>
  <cols>
    <col min="1" max="1" width="59.5703125" style="59" customWidth="1"/>
    <col min="2" max="2" width="11.42578125" customWidth="1"/>
    <col min="3" max="6" width="30.5703125" style="59" customWidth="1"/>
    <col min="7" max="9" width="30.5703125" customWidth="1"/>
  </cols>
  <sheetData>
    <row r="1" spans="1:6" ht="15.75">
      <c r="A1" s="9" t="str">
        <f>'VENDOR INFORMATION'!I13</f>
        <v>English (default)</v>
      </c>
      <c r="B1" s="113"/>
      <c r="C1" s="58" t="s">
        <v>230</v>
      </c>
      <c r="D1" s="58" t="s">
        <v>231</v>
      </c>
      <c r="E1" s="58" t="s">
        <v>232</v>
      </c>
      <c r="F1" s="58" t="s">
        <v>1762</v>
      </c>
    </row>
    <row r="2" spans="1:6" s="3" customFormat="1" ht="46.5" customHeight="1">
      <c r="A2" s="17" t="str">
        <f>IF($A$1=$C$1,C2,IF($A$1=$D$1,D2,IF($A$1=$E$1,E2,IF($A$1=$F$1,F2))))</f>
        <v>Select</v>
      </c>
      <c r="C2" s="12" t="s">
        <v>284</v>
      </c>
      <c r="D2" s="12" t="s">
        <v>284</v>
      </c>
      <c r="E2" s="12" t="s">
        <v>284</v>
      </c>
      <c r="F2" s="12" t="s">
        <v>284</v>
      </c>
    </row>
    <row r="3" spans="1:6" s="3" customFormat="1" ht="46.5" customHeight="1">
      <c r="A3" s="17" t="str">
        <f>IF($A$1=$C$1,C3,IF($A$1=$D$1,D3,IF($A$1=$E$1,E3,IF($A$1=$F$1,F3))))</f>
        <v>Do not dry-clean</v>
      </c>
      <c r="C3" s="12" t="s">
        <v>1658</v>
      </c>
      <c r="D3" s="12" t="s">
        <v>1799</v>
      </c>
      <c r="E3" s="12" t="s">
        <v>1800</v>
      </c>
      <c r="F3" s="12" t="s">
        <v>1801</v>
      </c>
    </row>
    <row r="4" spans="1:6" s="3" customFormat="1" ht="46.5" customHeight="1">
      <c r="A4" s="17" t="str">
        <f>IF($A$1=$C$1,C4,IF($A$1=$D$1,D4,IF($A$1=$E$1,E4,IF($A$1=$F$1,F4))))</f>
        <v>Professional dry-cleaning in: perchloroethylene, hydrocarbons (heavy benzines)</v>
      </c>
      <c r="C4" s="12" t="s">
        <v>1657</v>
      </c>
      <c r="D4" s="12" t="s">
        <v>1802</v>
      </c>
      <c r="E4" s="12" t="s">
        <v>1803</v>
      </c>
      <c r="F4" s="12" t="s">
        <v>1804</v>
      </c>
    </row>
    <row r="5" spans="1:6" s="3" customFormat="1" ht="46.5" customHeight="1">
      <c r="A5" s="17" t="str">
        <f>IF($A$1=$C$1,C5,IF($A$1=$D$1,D5,IF($A$1=$E$1,E5,IF($A$1=$F$1,F5))))</f>
        <v>Mild professional dry-cleaning in: perchloroethylene, hydrocarbons (heavy benzines)</v>
      </c>
      <c r="C5" s="12" t="s">
        <v>1805</v>
      </c>
      <c r="D5" s="12" t="s">
        <v>1806</v>
      </c>
      <c r="E5" s="12" t="s">
        <v>1807</v>
      </c>
      <c r="F5" s="12" t="s">
        <v>1808</v>
      </c>
    </row>
    <row r="6" spans="1:6" s="3" customFormat="1" ht="43.5" customHeight="1">
      <c r="A6" s="12"/>
      <c r="C6" s="12"/>
      <c r="D6" s="12"/>
      <c r="E6" s="12"/>
      <c r="F6" s="12"/>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D271-7B4B-4824-9619-317A68282C8E}">
  <dimension ref="A1:F14"/>
  <sheetViews>
    <sheetView workbookViewId="0"/>
  </sheetViews>
  <sheetFormatPr defaultColWidth="11.42578125" defaultRowHeight="14.25"/>
  <cols>
    <col min="1" max="1" width="59.5703125" style="118" customWidth="1"/>
    <col min="2" max="2" width="14.5703125" style="113" customWidth="1"/>
    <col min="3" max="6" width="27.28515625" style="118" customWidth="1"/>
    <col min="7" max="16384" width="11.42578125" style="113"/>
  </cols>
  <sheetData>
    <row r="1" spans="1:6" customFormat="1" ht="21.75" customHeight="1">
      <c r="A1" s="9" t="str">
        <f>'VENDOR INFORMATION'!I13</f>
        <v>English (default)</v>
      </c>
      <c r="B1" s="113"/>
      <c r="C1" s="58" t="s">
        <v>230</v>
      </c>
      <c r="D1" s="58" t="s">
        <v>231</v>
      </c>
      <c r="E1" s="58" t="s">
        <v>232</v>
      </c>
      <c r="F1" s="58" t="s">
        <v>1762</v>
      </c>
    </row>
    <row r="2" spans="1:6" s="115" customFormat="1" ht="59.25" customHeight="1">
      <c r="A2" s="69" t="str">
        <f>IF($A$1=$C$1,C2,IF($A$1=$D$1,D2,IF($A$1=$E$1,E2,IF($A$1=$F$1,F2))))</f>
        <v>Select</v>
      </c>
      <c r="C2" s="116" t="s">
        <v>284</v>
      </c>
      <c r="D2" s="116" t="s">
        <v>284</v>
      </c>
      <c r="E2" s="116" t="s">
        <v>284</v>
      </c>
      <c r="F2" s="116" t="s">
        <v>284</v>
      </c>
    </row>
    <row r="3" spans="1:6" s="115" customFormat="1" ht="58.5" customHeight="1">
      <c r="A3" s="69" t="str">
        <f t="shared" ref="A3:A14" si="0">IF($A$1=$C$1,C3,IF($A$1=$D$1,D3,IF($A$1=$E$1,E3,IF($A$1=$F$1,F3))))</f>
        <v>Do not wash</v>
      </c>
      <c r="C3" s="116" t="s">
        <v>1652</v>
      </c>
      <c r="D3" s="116" t="s">
        <v>1809</v>
      </c>
      <c r="E3" s="116" t="s">
        <v>1810</v>
      </c>
      <c r="F3" s="116" t="s">
        <v>1811</v>
      </c>
    </row>
    <row r="4" spans="1:6" s="115" customFormat="1" ht="63.75" customHeight="1">
      <c r="A4" s="69" t="str">
        <f t="shared" si="0"/>
        <v>Hand wash</v>
      </c>
      <c r="C4" s="116" t="s">
        <v>1812</v>
      </c>
      <c r="D4" s="116" t="s">
        <v>1813</v>
      </c>
      <c r="E4" s="116" t="s">
        <v>1814</v>
      </c>
      <c r="F4" s="116" t="s">
        <v>1815</v>
      </c>
    </row>
    <row r="5" spans="1:6" s="115" customFormat="1" ht="58.5" customHeight="1">
      <c r="A5" s="69" t="str">
        <f t="shared" si="0"/>
        <v>30°C very mild fine wash</v>
      </c>
      <c r="C5" s="116" t="s">
        <v>1816</v>
      </c>
      <c r="D5" s="116" t="s">
        <v>1817</v>
      </c>
      <c r="E5" s="116" t="s">
        <v>1818</v>
      </c>
      <c r="F5" s="116" t="s">
        <v>1819</v>
      </c>
    </row>
    <row r="6" spans="1:6" s="115" customFormat="1" ht="58.5" customHeight="1">
      <c r="A6" s="69" t="str">
        <f t="shared" si="0"/>
        <v>30°C mild fine wash</v>
      </c>
      <c r="C6" s="116" t="s">
        <v>1820</v>
      </c>
      <c r="D6" s="116" t="s">
        <v>1821</v>
      </c>
      <c r="E6" s="116" t="s">
        <v>1822</v>
      </c>
      <c r="F6" s="117" t="s">
        <v>1823</v>
      </c>
    </row>
    <row r="7" spans="1:6" s="115" customFormat="1" ht="58.5" customHeight="1">
      <c r="A7" s="69" t="str">
        <f t="shared" si="0"/>
        <v>30°C fine wash</v>
      </c>
      <c r="C7" s="116" t="s">
        <v>1824</v>
      </c>
      <c r="D7" s="116" t="s">
        <v>1825</v>
      </c>
      <c r="E7" s="116" t="s">
        <v>1826</v>
      </c>
      <c r="F7" s="117" t="s">
        <v>1827</v>
      </c>
    </row>
    <row r="8" spans="1:6" s="115" customFormat="1" ht="74.25" customHeight="1">
      <c r="A8" s="69" t="str">
        <f t="shared" si="0"/>
        <v>40°C very mild fine wash</v>
      </c>
      <c r="C8" s="116" t="s">
        <v>1828</v>
      </c>
      <c r="D8" s="116" t="s">
        <v>1829</v>
      </c>
      <c r="E8" s="116" t="s">
        <v>1830</v>
      </c>
      <c r="F8" s="116" t="s">
        <v>1831</v>
      </c>
    </row>
    <row r="9" spans="1:6" s="115" customFormat="1" ht="58.5" customHeight="1">
      <c r="A9" s="69" t="str">
        <f t="shared" si="0"/>
        <v>40°C mild fine wash</v>
      </c>
      <c r="C9" s="116" t="s">
        <v>1832</v>
      </c>
      <c r="D9" s="116" t="s">
        <v>1833</v>
      </c>
      <c r="E9" s="116" t="s">
        <v>1834</v>
      </c>
      <c r="F9" s="117" t="s">
        <v>1835</v>
      </c>
    </row>
    <row r="10" spans="1:6" s="115" customFormat="1" ht="58.5" customHeight="1">
      <c r="A10" s="69" t="str">
        <f t="shared" si="0"/>
        <v>40°C fine wash</v>
      </c>
      <c r="C10" s="116" t="s">
        <v>1836</v>
      </c>
      <c r="D10" s="116" t="s">
        <v>1837</v>
      </c>
      <c r="E10" s="116" t="s">
        <v>1838</v>
      </c>
      <c r="F10" s="117" t="s">
        <v>1839</v>
      </c>
    </row>
    <row r="11" spans="1:6" s="115" customFormat="1" ht="58.5" customHeight="1">
      <c r="A11" s="69" t="str">
        <f t="shared" si="0"/>
        <v>60°C mild fine wash</v>
      </c>
      <c r="C11" s="116" t="s">
        <v>1840</v>
      </c>
      <c r="D11" s="116" t="s">
        <v>1841</v>
      </c>
      <c r="E11" s="116" t="s">
        <v>1842</v>
      </c>
      <c r="F11" s="117" t="s">
        <v>1843</v>
      </c>
    </row>
    <row r="12" spans="1:6" s="115" customFormat="1" ht="58.5" customHeight="1">
      <c r="A12" s="69" t="str">
        <f t="shared" si="0"/>
        <v>60°C fine wash</v>
      </c>
      <c r="C12" s="116" t="s">
        <v>1844</v>
      </c>
      <c r="D12" s="116" t="s">
        <v>1845</v>
      </c>
      <c r="E12" s="116" t="s">
        <v>1846</v>
      </c>
      <c r="F12" s="117" t="s">
        <v>1847</v>
      </c>
    </row>
    <row r="13" spans="1:6" s="115" customFormat="1" ht="58.5" customHeight="1">
      <c r="A13" s="69" t="str">
        <f t="shared" si="0"/>
        <v>70°C boil wash</v>
      </c>
      <c r="C13" s="116" t="s">
        <v>1848</v>
      </c>
      <c r="D13" s="116" t="s">
        <v>1849</v>
      </c>
      <c r="E13" s="116" t="s">
        <v>1850</v>
      </c>
      <c r="F13" s="117" t="s">
        <v>1851</v>
      </c>
    </row>
    <row r="14" spans="1:6" s="115" customFormat="1" ht="58.5" customHeight="1">
      <c r="A14" s="69" t="str">
        <f t="shared" si="0"/>
        <v>95°C boil wash</v>
      </c>
      <c r="C14" s="116" t="s">
        <v>1852</v>
      </c>
      <c r="D14" s="116" t="s">
        <v>1853</v>
      </c>
      <c r="E14" s="116" t="s">
        <v>1854</v>
      </c>
      <c r="F14" s="117" t="s">
        <v>1855</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F7D1B25F4D1849B0E3A6B7A64BC38C" ma:contentTypeVersion="13" ma:contentTypeDescription="Create a new document." ma:contentTypeScope="" ma:versionID="263ebdbc60fe91da8f79f65bf982c992">
  <xsd:schema xmlns:xsd="http://www.w3.org/2001/XMLSchema" xmlns:xs="http://www.w3.org/2001/XMLSchema" xmlns:p="http://schemas.microsoft.com/office/2006/metadata/properties" xmlns:ns1="http://schemas.microsoft.com/sharepoint/v3" xmlns:ns3="bb203393-22de-4a36-aad9-c7baf55b5eb1" xmlns:ns4="79af631b-b41c-4202-8766-95cef859e191" targetNamespace="http://schemas.microsoft.com/office/2006/metadata/properties" ma:root="true" ma:fieldsID="4643ce2ba5cd51e8eb2eae5260e185d1" ns1:_="" ns3:_="" ns4:_="">
    <xsd:import namespace="http://schemas.microsoft.com/sharepoint/v3"/>
    <xsd:import namespace="bb203393-22de-4a36-aad9-c7baf55b5eb1"/>
    <xsd:import namespace="79af631b-b41c-4202-8766-95cef859e191"/>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03393-22de-4a36-aad9-c7baf55b5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af631b-b41c-4202-8766-95cef859e19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992762-EA89-4306-9EA7-29171F81CA32}">
  <ds:schemaRefs>
    <ds:schemaRef ds:uri="http://schemas.microsoft.com/sharepoint/v3/contenttype/forms"/>
  </ds:schemaRefs>
</ds:datastoreItem>
</file>

<file path=customXml/itemProps2.xml><?xml version="1.0" encoding="utf-8"?>
<ds:datastoreItem xmlns:ds="http://schemas.openxmlformats.org/officeDocument/2006/customXml" ds:itemID="{097016D9-D233-43C5-B601-E0C8D9FD7949}">
  <ds:schemaRefs>
    <ds:schemaRef ds:uri="http://schemas.microsoft.com/office/2006/metadata/properties"/>
    <ds:schemaRef ds:uri="http://purl.org/dc/terms/"/>
    <ds:schemaRef ds:uri="http://schemas.microsoft.com/office/infopath/2007/PartnerControls"/>
    <ds:schemaRef ds:uri="http://www.w3.org/XML/1998/namespace"/>
    <ds:schemaRef ds:uri="bb203393-22de-4a36-aad9-c7baf55b5eb1"/>
    <ds:schemaRef ds:uri="http://schemas.openxmlformats.org/package/2006/metadata/core-properties"/>
    <ds:schemaRef ds:uri="http://schemas.microsoft.com/office/2006/documentManagement/types"/>
    <ds:schemaRef ds:uri="79af631b-b41c-4202-8766-95cef859e191"/>
    <ds:schemaRef ds:uri="http://purl.org/dc/dcmitype/"/>
    <ds:schemaRef ds:uri="http://schemas.microsoft.com/sharepoint/v3"/>
    <ds:schemaRef ds:uri="http://purl.org/dc/elements/1.1/"/>
  </ds:schemaRefs>
</ds:datastoreItem>
</file>

<file path=customXml/itemProps3.xml><?xml version="1.0" encoding="utf-8"?>
<ds:datastoreItem xmlns:ds="http://schemas.openxmlformats.org/officeDocument/2006/customXml" ds:itemID="{C682F9EE-E05D-42CF-B337-15A664CFE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203393-22de-4a36-aad9-c7baf55b5eb1"/>
    <ds:schemaRef ds:uri="79af631b-b41c-4202-8766-95cef859e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61</vt:i4>
      </vt:variant>
    </vt:vector>
  </HeadingPairs>
  <TitlesOfParts>
    <vt:vector size="81" baseType="lpstr">
      <vt:lpstr>VENDOR INFORMATION</vt:lpstr>
      <vt:lpstr>PRODUCT INFORMATION</vt:lpstr>
      <vt:lpstr>PRODUCT INFORMATION (2)</vt:lpstr>
      <vt:lpstr>MEASUREMENT CHART</vt:lpstr>
      <vt:lpstr>Additional IMAGES</vt:lpstr>
      <vt:lpstr>INSTRUCTIONS   </vt:lpstr>
      <vt:lpstr>Fields names</vt:lpstr>
      <vt:lpstr>Attributes list</vt:lpstr>
      <vt:lpstr>spec lists</vt:lpstr>
      <vt:lpstr>drop down choices</vt:lpstr>
      <vt:lpstr>Language</vt:lpstr>
      <vt:lpstr>instructions</vt:lpstr>
      <vt:lpstr>QVC ROLE</vt:lpstr>
      <vt:lpstr>CATE AND SUBCAT</vt:lpstr>
      <vt:lpstr>web</vt:lpstr>
      <vt:lpstr>Bleichen</vt:lpstr>
      <vt:lpstr>Trocknen</vt:lpstr>
      <vt:lpstr>Bügeln</vt:lpstr>
      <vt:lpstr>Reinigung</vt:lpstr>
      <vt:lpstr>Waschen</vt:lpstr>
      <vt:lpstr>'INSTRUCTIONS   '!BatterySize</vt:lpstr>
      <vt:lpstr>'VENDOR INFORMATION'!BatterySize</vt:lpstr>
      <vt:lpstr>'INSTRUCTIONS   '!BatteryType</vt:lpstr>
      <vt:lpstr>'VENDOR INFORMATION'!BatteryType</vt:lpstr>
      <vt:lpstr>Cats</vt:lpstr>
      <vt:lpstr>FlammRating</vt:lpstr>
      <vt:lpstr>HazardousClass</vt:lpstr>
      <vt:lpstr>IMMAGINI</vt:lpstr>
      <vt:lpstr>'INSTRUCTIONS   '!Language</vt:lpstr>
      <vt:lpstr>'VENDOR INFORMATION'!Language</vt:lpstr>
      <vt:lpstr>'INSTRUCTIONS   '!Market</vt:lpstr>
      <vt:lpstr>'VENDOR INFORMATION'!Market</vt:lpstr>
      <vt:lpstr>MasterCarton</vt:lpstr>
      <vt:lpstr>MaterialConstruction</vt:lpstr>
      <vt:lpstr>'INSTRUCTIONS   '!Materials</vt:lpstr>
      <vt:lpstr>'PRODUCT INFORMATION'!Materials</vt:lpstr>
      <vt:lpstr>'PRODUCT INFORMATION (2)'!Materials</vt:lpstr>
      <vt:lpstr>'VENDOR INFORMATION'!Materials</vt:lpstr>
      <vt:lpstr>'INSTRUCTIONS   '!MHD</vt:lpstr>
      <vt:lpstr>'VENDOR INFORMATION'!MHD</vt:lpstr>
      <vt:lpstr>'INSTRUCTIONS   '!OuterPackaging</vt:lpstr>
      <vt:lpstr>'VENDOR INFORMATION'!OuterPackaging</vt:lpstr>
      <vt:lpstr>'Additional IMAGES'!Print_Area</vt:lpstr>
      <vt:lpstr>'INSTRUCTIONS   '!Print_Area</vt:lpstr>
      <vt:lpstr>'MEASUREMENT CHART'!Print_Area</vt:lpstr>
      <vt:lpstr>'PRODUCT INFORMATION'!Print_Area</vt:lpstr>
      <vt:lpstr>'PRODUCT INFORMATION (2)'!Print_Area</vt:lpstr>
      <vt:lpstr>'VENDOR INFORMATION'!Print_Area</vt:lpstr>
      <vt:lpstr>'Attributes list'!Print_Titles</vt:lpstr>
      <vt:lpstr>'INSTRUCTIONS   '!Print_Titles</vt:lpstr>
      <vt:lpstr>'PRODUCT INFORMATION'!Print_Titles</vt:lpstr>
      <vt:lpstr>'PRODUCT INFORMATION (2)'!Print_Titles</vt:lpstr>
      <vt:lpstr>'VENDOR INFORMATION'!Print_Titles</vt:lpstr>
      <vt:lpstr>ReinigungDaten</vt:lpstr>
      <vt:lpstr>'INSTRUCTIONS   '!ShoeMaterial</vt:lpstr>
      <vt:lpstr>'VENDOR INFORMATION'!ShoeMaterial</vt:lpstr>
      <vt:lpstr>TrocknenDaten</vt:lpstr>
      <vt:lpstr>VAT</vt:lpstr>
      <vt:lpstr>'INSTRUCTIONS   '!Version</vt:lpstr>
      <vt:lpstr>'VENDOR INFORMATION'!Version</vt:lpstr>
      <vt:lpstr>WaschenDaten</vt:lpstr>
      <vt:lpstr>WaterHazardClass</vt:lpstr>
      <vt:lpstr>'INSTRUCTIONS   '!WEEECat</vt:lpstr>
      <vt:lpstr>'PRODUCT INFORMATION'!WEEECat</vt:lpstr>
      <vt:lpstr>'PRODUCT INFORMATION (2)'!WEEECat</vt:lpstr>
      <vt:lpstr>'VENDOR INFORMATION'!WEEECat</vt:lpstr>
      <vt:lpstr>WEEECat</vt:lpstr>
      <vt:lpstr>'INSTRUCTIONS   '!WEEEProd</vt:lpstr>
      <vt:lpstr>'PRODUCT INFORMATION'!WEEEProd</vt:lpstr>
      <vt:lpstr>'PRODUCT INFORMATION (2)'!WEEEProd</vt:lpstr>
      <vt:lpstr>'VENDOR INFORMATION'!WEEEProd</vt:lpstr>
      <vt:lpstr>WEEEProd</vt:lpstr>
      <vt:lpstr>yes</vt:lpstr>
      <vt:lpstr>'PRODUCT INFORMATION'!YesNoField</vt:lpstr>
      <vt:lpstr>'PRODUCT INFORMATION (2)'!YesNoField</vt:lpstr>
      <vt:lpstr>YesNoField</vt:lpstr>
      <vt:lpstr>'INSTRUCTIONS   '!YesNoOther</vt:lpstr>
      <vt:lpstr>'PRODUCT INFORMATION'!YesNoOther</vt:lpstr>
      <vt:lpstr>'PRODUCT INFORMATION (2)'!YesNoOther</vt:lpstr>
      <vt:lpstr>'VENDOR INFORMATION'!YesNoOther</vt:lpstr>
      <vt:lpstr>YesNoOther</vt:lpstr>
    </vt:vector>
  </TitlesOfParts>
  <Company>QVC 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Federica Bernardelli;Mithilfe Wilfried Schnieders</dc:creator>
  <cp:lastModifiedBy>Federica Bernardelli</cp:lastModifiedBy>
  <cp:lastPrinted>2022-02-25T13:08:39Z</cp:lastPrinted>
  <dcterms:created xsi:type="dcterms:W3CDTF">2016-11-28T09:38:48Z</dcterms:created>
  <dcterms:modified xsi:type="dcterms:W3CDTF">2024-10-23T16:29:16Z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0x0101002DF7D1B25F4D1849B0E3A6B7A64BC38C</vt:lpwstr>
  </property>
</Properties>
</file>